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3640" windowHeight="16440" activeTab="2"/>
  </bookViews>
  <sheets>
    <sheet name="Regression" sheetId="8" r:id="rId1"/>
    <sheet name="NO2 Data" sheetId="1" r:id="rId2"/>
    <sheet name="NO2 Data Plot" sheetId="2" r:id="rId3"/>
  </sheet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" i="1" l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K3" i="1"/>
  <c r="J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3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2" i="8"/>
</calcChain>
</file>

<file path=xl/sharedStrings.xml><?xml version="1.0" encoding="utf-8"?>
<sst xmlns="http://schemas.openxmlformats.org/spreadsheetml/2006/main" count="47" uniqueCount="43">
  <si>
    <t>DAQ 3 Mar 2016</t>
  </si>
  <si>
    <t>Time</t>
  </si>
  <si>
    <t>DeltaTime</t>
  </si>
  <si>
    <t>Gas</t>
  </si>
  <si>
    <t>O3</t>
  </si>
  <si>
    <t>NO2 (ppb)</t>
  </si>
  <si>
    <t>Sensor Voltage</t>
  </si>
  <si>
    <t xml:space="preserve"> </t>
  </si>
  <si>
    <t>V^2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</si>
  <si>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</si>
  <si>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</si>
  <si>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</si>
  <si>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</si>
  <si>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</si>
  <si>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</si>
  <si>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</si>
  <si>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</si>
  <si>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</si>
  <si>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</si>
  <si>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</si>
  <si>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</si>
  <si>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</si>
  <si>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</si>
  <si>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</si>
  <si>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</si>
  <si>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</si>
  <si>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</si>
  <si>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</si>
  <si>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</si>
  <si>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</si>
  <si>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</si>
  <si>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</si>
  <si>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</si>
  <si>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</si>
  <si>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</si>
  <si>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NO2 (ppb)</t>
  </si>
  <si>
    <t>Residuals</t>
  </si>
  <si>
    <t>Standard Residuals</t>
  </si>
  <si>
    <t>V</t>
  </si>
  <si>
    <t>C</t>
  </si>
  <si>
    <t>Fit Results</t>
  </si>
  <si>
    <t>NO2 fit</t>
  </si>
  <si>
    <t>RMS Residual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</si>
</sst>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Sensor Voltage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'NO2 Data'!$F$3:$F$59</c:f>
              <c:numCache>
                <c:formatCode>General</c:formatCode>
                <c:ptCount val="57"/>
                <c:pt idx="0">
                  <c:v>0.1883</c:v>
                </c:pt>
                <c:pt idx="1">
                  <c:v>0.13639999999999999</c:v>
                </c:pt>
                <c:pt idx="2">
                  <c:v>0.216</c:v>
                </c:pt>
                <c:pt idx="3">
                  <c:v>0.13389999999999999</c:v>
                </c:pt>
                <c:pt idx="4">
                  <c:v>0.11890000000000001</c:v>
                </c:pt>
                <c:pt idx="5">
                  <c:v>0.2195</c:v>
                </c:pt>
                <c:pt idx="6">
                  <c:v>0.20180000000000001</c:v>
                </c:pt>
                <c:pt idx="7">
                  <c:v>0.1794</c:v>
                </c:pt>
                <c:pt idx="8">
                  <c:v>0.1588</c:v>
                </c:pt>
                <c:pt idx="9">
                  <c:v>0.14180000000000001</c:v>
                </c:pt>
                <c:pt idx="10">
                  <c:v>0.12640000000000001</c:v>
                </c:pt>
                <c:pt idx="11">
                  <c:v>0.122</c:v>
                </c:pt>
                <c:pt idx="12">
                  <c:v>0.1115</c:v>
                </c:pt>
                <c:pt idx="13">
                  <c:v>0.2843</c:v>
                </c:pt>
                <c:pt idx="14">
                  <c:v>0.2752</c:v>
                </c:pt>
                <c:pt idx="15">
                  <c:v>0.27850000000000003</c:v>
                </c:pt>
                <c:pt idx="16">
                  <c:v>0.26279999999999998</c:v>
                </c:pt>
                <c:pt idx="17">
                  <c:v>0.2646</c:v>
                </c:pt>
                <c:pt idx="18">
                  <c:v>0.26129999999999998</c:v>
                </c:pt>
                <c:pt idx="19">
                  <c:v>0.25800000000000001</c:v>
                </c:pt>
                <c:pt idx="20">
                  <c:v>0.2858</c:v>
                </c:pt>
                <c:pt idx="21">
                  <c:v>0.26740000000000003</c:v>
                </c:pt>
                <c:pt idx="22">
                  <c:v>0.23799999999999999</c:v>
                </c:pt>
                <c:pt idx="23">
                  <c:v>0.21510000000000001</c:v>
                </c:pt>
                <c:pt idx="24">
                  <c:v>0.19439999999999999</c:v>
                </c:pt>
                <c:pt idx="25">
                  <c:v>0.1893</c:v>
                </c:pt>
                <c:pt idx="26">
                  <c:v>0.16500000000000001</c:v>
                </c:pt>
                <c:pt idx="27">
                  <c:v>0.15640000000000001</c:v>
                </c:pt>
                <c:pt idx="28">
                  <c:v>0.1472</c:v>
                </c:pt>
                <c:pt idx="29">
                  <c:v>0.13289999999999999</c:v>
                </c:pt>
                <c:pt idx="30">
                  <c:v>0.13730000000000001</c:v>
                </c:pt>
                <c:pt idx="31">
                  <c:v>0.1245</c:v>
                </c:pt>
                <c:pt idx="32">
                  <c:v>0.1231</c:v>
                </c:pt>
                <c:pt idx="33">
                  <c:v>0.1169</c:v>
                </c:pt>
                <c:pt idx="34">
                  <c:v>0.29530000000000001</c:v>
                </c:pt>
                <c:pt idx="35">
                  <c:v>0.28470000000000001</c:v>
                </c:pt>
                <c:pt idx="36">
                  <c:v>0.2792</c:v>
                </c:pt>
                <c:pt idx="37">
                  <c:v>0.2404</c:v>
                </c:pt>
                <c:pt idx="38">
                  <c:v>0.22919999999999999</c:v>
                </c:pt>
                <c:pt idx="39">
                  <c:v>0.221</c:v>
                </c:pt>
                <c:pt idx="40">
                  <c:v>0.21310000000000001</c:v>
                </c:pt>
                <c:pt idx="41">
                  <c:v>0.20169999999999999</c:v>
                </c:pt>
                <c:pt idx="42">
                  <c:v>0.18920000000000001</c:v>
                </c:pt>
                <c:pt idx="43">
                  <c:v>0.17319999999999999</c:v>
                </c:pt>
                <c:pt idx="44">
                  <c:v>0.1661</c:v>
                </c:pt>
                <c:pt idx="45">
                  <c:v>0.1623</c:v>
                </c:pt>
                <c:pt idx="46">
                  <c:v>0.15690000000000001</c:v>
                </c:pt>
                <c:pt idx="47">
                  <c:v>0.14610000000000001</c:v>
                </c:pt>
                <c:pt idx="48">
                  <c:v>0.14380000000000001</c:v>
                </c:pt>
                <c:pt idx="49">
                  <c:v>0.1396</c:v>
                </c:pt>
                <c:pt idx="50">
                  <c:v>0.13500000000000001</c:v>
                </c:pt>
                <c:pt idx="51">
                  <c:v>0.13289999999999999</c:v>
                </c:pt>
                <c:pt idx="52">
                  <c:v>0.13059999999999999</c:v>
                </c:pt>
                <c:pt idx="53">
                  <c:v>0.1246</c:v>
                </c:pt>
                <c:pt idx="54">
                  <c:v>0.1221</c:v>
                </c:pt>
                <c:pt idx="55">
                  <c:v>0.1196</c:v>
                </c:pt>
                <c:pt idx="56">
                  <c:v>0.1174</c:v>
                </c:pt>
              </c:numCache>
            </c:numRef>
          </c:xVal>
          <c:yVal>
            <c:numRef>
              <c:f>Regression!$C$26:$C$82</c:f>
              <c:numCache>
                <c:formatCode>General</c:formatCode>
                <c:ptCount val="57"/>
                <c:pt idx="0">
                  <c:v>-45.73025491817549</c:v>
                </c:pt>
                <c:pt idx="1">
                  <c:v>-18.573179536027624</c:v>
                </c:pt>
                <c:pt idx="2">
                  <c:v>55.505399397913038</c:v>
                </c:pt>
                <c:pt idx="3">
                  <c:v>-35.019480800971451</c:v>
                </c:pt>
                <c:pt idx="4">
                  <c:v>-29.625788840851101</c:v>
                </c:pt>
                <c:pt idx="5">
                  <c:v>-18.317622489510597</c:v>
                </c:pt>
                <c:pt idx="6">
                  <c:v>-10.401994861330877</c:v>
                </c:pt>
                <c:pt idx="7">
                  <c:v>-23.870554467946022</c:v>
                </c:pt>
                <c:pt idx="8">
                  <c:v>-20.951997958752656</c:v>
                </c:pt>
                <c:pt idx="9">
                  <c:v>-31.802577676915689</c:v>
                </c:pt>
                <c:pt idx="10">
                  <c:v>-14.909384724436052</c:v>
                </c:pt>
                <c:pt idx="11">
                  <c:v>-1.7227999160054424</c:v>
                </c:pt>
                <c:pt idx="12">
                  <c:v>-4.8360178914888365</c:v>
                </c:pt>
                <c:pt idx="13">
                  <c:v>-9.4704636531948836</c:v>
                </c:pt>
                <c:pt idx="14">
                  <c:v>-11.240626143894019</c:v>
                </c:pt>
                <c:pt idx="15">
                  <c:v>-3.282259678175933</c:v>
                </c:pt>
                <c:pt idx="16">
                  <c:v>-14.787161658066225</c:v>
                </c:pt>
                <c:pt idx="17">
                  <c:v>-9.8257159410264876</c:v>
                </c:pt>
                <c:pt idx="18">
                  <c:v>-9.458065764089099</c:v>
                </c:pt>
                <c:pt idx="19">
                  <c:v>-8.2504260245067371</c:v>
                </c:pt>
                <c:pt idx="20">
                  <c:v>-2.3064796655148712</c:v>
                </c:pt>
                <c:pt idx="21">
                  <c:v>1.1307967522780018</c:v>
                </c:pt>
                <c:pt idx="22">
                  <c:v>2.3420249312951</c:v>
                </c:pt>
                <c:pt idx="23">
                  <c:v>2.8879407907443806</c:v>
                </c:pt>
                <c:pt idx="24">
                  <c:v>-13.59844954099583</c:v>
                </c:pt>
                <c:pt idx="25">
                  <c:v>-0.54003192956281509</c:v>
                </c:pt>
                <c:pt idx="26">
                  <c:v>-14.922060723928297</c:v>
                </c:pt>
                <c:pt idx="27">
                  <c:v>-11.308770188278118</c:v>
                </c:pt>
                <c:pt idx="28">
                  <c:v>-12.460433517829301</c:v>
                </c:pt>
                <c:pt idx="29">
                  <c:v>-32.023714646285157</c:v>
                </c:pt>
                <c:pt idx="30">
                  <c:v>7.0850081141039141</c:v>
                </c:pt>
                <c:pt idx="31">
                  <c:v>-2.8393718823458585</c:v>
                </c:pt>
                <c:pt idx="32">
                  <c:v>8.7572222881127004</c:v>
                </c:pt>
                <c:pt idx="33">
                  <c:v>2.9102500288511237</c:v>
                </c:pt>
                <c:pt idx="34">
                  <c:v>-2.7023079227702738</c:v>
                </c:pt>
                <c:pt idx="35">
                  <c:v>6.8431646109410167</c:v>
                </c:pt>
                <c:pt idx="36">
                  <c:v>24.324701930961965</c:v>
                </c:pt>
                <c:pt idx="37">
                  <c:v>11.821254089045169</c:v>
                </c:pt>
                <c:pt idx="38">
                  <c:v>12.860763717169732</c:v>
                </c:pt>
                <c:pt idx="39">
                  <c:v>22.274553831587411</c:v>
                </c:pt>
                <c:pt idx="40">
                  <c:v>18.250977653755115</c:v>
                </c:pt>
                <c:pt idx="41">
                  <c:v>13.398010710916708</c:v>
                </c:pt>
                <c:pt idx="42">
                  <c:v>12.241606971730221</c:v>
                </c:pt>
                <c:pt idx="43">
                  <c:v>7.4113294034801527</c:v>
                </c:pt>
                <c:pt idx="44">
                  <c:v>3.8629666512735525</c:v>
                </c:pt>
                <c:pt idx="45">
                  <c:v>14.166586173888192</c:v>
                </c:pt>
                <c:pt idx="46">
                  <c:v>12.022536694502406</c:v>
                </c:pt>
                <c:pt idx="47">
                  <c:v>5.4490646356545085</c:v>
                </c:pt>
                <c:pt idx="48">
                  <c:v>7.9296552825568369</c:v>
                </c:pt>
                <c:pt idx="49">
                  <c:v>13.82408285181674</c:v>
                </c:pt>
                <c:pt idx="50">
                  <c:v>13.2682056249119</c:v>
                </c:pt>
                <c:pt idx="51">
                  <c:v>29.976285353714843</c:v>
                </c:pt>
                <c:pt idx="52">
                  <c:v>31.010786296475544</c:v>
                </c:pt>
                <c:pt idx="53">
                  <c:v>18.474055105221282</c:v>
                </c:pt>
                <c:pt idx="54">
                  <c:v>20.594300405752563</c:v>
                </c:pt>
                <c:pt idx="55">
                  <c:v>19.622712351511609</c:v>
                </c:pt>
                <c:pt idx="56">
                  <c:v>14.531750312711836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352768"/>
        <c:axId val="270354688"/>
      </c:scatterChart>
      <c:valAx>
        <c:axId val="27035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Sensor Voltage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0354688"/>
        <c:crosses val="autoZero"/>
        <c:crossBetween val="midCat"/>
      </c:valAx>
      <c:valAx>
        <c:axId val="270354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0352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V^2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'NO2 Data'!$G$3:$G$59</c:f>
              <c:numCache>
                <c:formatCode>General</c:formatCode>
                <c:ptCount val="57"/>
                <c:pt idx="0">
                  <c:v>3.5456889999999998E-2</c:v>
                </c:pt>
                <c:pt idx="1">
                  <c:v>1.8604959999999997E-2</c:v>
                </c:pt>
                <c:pt idx="2">
                  <c:v>4.6655999999999996E-2</c:v>
                </c:pt>
                <c:pt idx="3">
                  <c:v>1.7929209999999998E-2</c:v>
                </c:pt>
                <c:pt idx="4">
                  <c:v>1.4137210000000001E-2</c:v>
                </c:pt>
                <c:pt idx="5">
                  <c:v>4.8180250000000001E-2</c:v>
                </c:pt>
                <c:pt idx="6">
                  <c:v>4.0723240000000001E-2</c:v>
                </c:pt>
                <c:pt idx="7">
                  <c:v>3.2184360000000002E-2</c:v>
                </c:pt>
                <c:pt idx="8">
                  <c:v>2.5217440000000001E-2</c:v>
                </c:pt>
                <c:pt idx="9">
                  <c:v>2.0107240000000002E-2</c:v>
                </c:pt>
                <c:pt idx="10">
                  <c:v>1.5976960000000002E-2</c:v>
                </c:pt>
                <c:pt idx="11">
                  <c:v>1.4884E-2</c:v>
                </c:pt>
                <c:pt idx="12">
                  <c:v>1.2432250000000001E-2</c:v>
                </c:pt>
                <c:pt idx="13">
                  <c:v>8.0826490000000001E-2</c:v>
                </c:pt>
                <c:pt idx="14">
                  <c:v>7.5735040000000003E-2</c:v>
                </c:pt>
                <c:pt idx="15">
                  <c:v>7.7562250000000013E-2</c:v>
                </c:pt>
                <c:pt idx="16">
                  <c:v>6.9063839999999987E-2</c:v>
                </c:pt>
                <c:pt idx="17">
                  <c:v>7.0013160000000005E-2</c:v>
                </c:pt>
                <c:pt idx="18">
                  <c:v>6.8277689999999988E-2</c:v>
                </c:pt>
                <c:pt idx="19">
                  <c:v>6.6563999999999998E-2</c:v>
                </c:pt>
                <c:pt idx="20">
                  <c:v>8.168164E-2</c:v>
                </c:pt>
                <c:pt idx="21">
                  <c:v>7.1502760000000012E-2</c:v>
                </c:pt>
                <c:pt idx="22">
                  <c:v>5.6643999999999993E-2</c:v>
                </c:pt>
                <c:pt idx="23">
                  <c:v>4.6268010000000005E-2</c:v>
                </c:pt>
                <c:pt idx="24">
                  <c:v>3.7791359999999996E-2</c:v>
                </c:pt>
                <c:pt idx="25">
                  <c:v>3.5834489999999997E-2</c:v>
                </c:pt>
                <c:pt idx="26">
                  <c:v>2.7225000000000003E-2</c:v>
                </c:pt>
                <c:pt idx="27">
                  <c:v>2.4460960000000004E-2</c:v>
                </c:pt>
                <c:pt idx="28">
                  <c:v>2.1667840000000001E-2</c:v>
                </c:pt>
                <c:pt idx="29">
                  <c:v>1.7662409999999996E-2</c:v>
                </c:pt>
                <c:pt idx="30">
                  <c:v>1.8851290000000003E-2</c:v>
                </c:pt>
                <c:pt idx="31">
                  <c:v>1.550025E-2</c:v>
                </c:pt>
                <c:pt idx="32">
                  <c:v>1.515361E-2</c:v>
                </c:pt>
                <c:pt idx="33">
                  <c:v>1.3665610000000002E-2</c:v>
                </c:pt>
                <c:pt idx="34">
                  <c:v>8.720209000000001E-2</c:v>
                </c:pt>
                <c:pt idx="35">
                  <c:v>8.1054090000000009E-2</c:v>
                </c:pt>
                <c:pt idx="36">
                  <c:v>7.7952640000000004E-2</c:v>
                </c:pt>
                <c:pt idx="37">
                  <c:v>5.7792160000000002E-2</c:v>
                </c:pt>
                <c:pt idx="38">
                  <c:v>5.2532639999999992E-2</c:v>
                </c:pt>
                <c:pt idx="39">
                  <c:v>4.8841000000000002E-2</c:v>
                </c:pt>
                <c:pt idx="40">
                  <c:v>4.5411610000000005E-2</c:v>
                </c:pt>
                <c:pt idx="41">
                  <c:v>4.0682889999999999E-2</c:v>
                </c:pt>
                <c:pt idx="42">
                  <c:v>3.5796640000000005E-2</c:v>
                </c:pt>
                <c:pt idx="43">
                  <c:v>2.9998239999999999E-2</c:v>
                </c:pt>
                <c:pt idx="44">
                  <c:v>2.7589209999999999E-2</c:v>
                </c:pt>
                <c:pt idx="45">
                  <c:v>2.634129E-2</c:v>
                </c:pt>
                <c:pt idx="46">
                  <c:v>2.4617610000000005E-2</c:v>
                </c:pt>
                <c:pt idx="47">
                  <c:v>2.1345210000000003E-2</c:v>
                </c:pt>
                <c:pt idx="48">
                  <c:v>2.0678440000000003E-2</c:v>
                </c:pt>
                <c:pt idx="49">
                  <c:v>1.9488160000000001E-2</c:v>
                </c:pt>
                <c:pt idx="50">
                  <c:v>1.8225000000000002E-2</c:v>
                </c:pt>
                <c:pt idx="51">
                  <c:v>1.7662409999999996E-2</c:v>
                </c:pt>
                <c:pt idx="52">
                  <c:v>1.705636E-2</c:v>
                </c:pt>
                <c:pt idx="53">
                  <c:v>1.5525160000000001E-2</c:v>
                </c:pt>
                <c:pt idx="54">
                  <c:v>1.490841E-2</c:v>
                </c:pt>
                <c:pt idx="55">
                  <c:v>1.430416E-2</c:v>
                </c:pt>
                <c:pt idx="56">
                  <c:v>1.3782760000000002E-2</c:v>
                </c:pt>
              </c:numCache>
            </c:numRef>
          </c:xVal>
          <c:yVal>
            <c:numRef>
              <c:f>Regression!$C$26:$C$82</c:f>
              <c:numCache>
                <c:formatCode>General</c:formatCode>
                <c:ptCount val="57"/>
                <c:pt idx="0">
                  <c:v>-45.73025491817549</c:v>
                </c:pt>
                <c:pt idx="1">
                  <c:v>-18.573179536027624</c:v>
                </c:pt>
                <c:pt idx="2">
                  <c:v>55.505399397913038</c:v>
                </c:pt>
                <c:pt idx="3">
                  <c:v>-35.019480800971451</c:v>
                </c:pt>
                <c:pt idx="4">
                  <c:v>-29.625788840851101</c:v>
                </c:pt>
                <c:pt idx="5">
                  <c:v>-18.317622489510597</c:v>
                </c:pt>
                <c:pt idx="6">
                  <c:v>-10.401994861330877</c:v>
                </c:pt>
                <c:pt idx="7">
                  <c:v>-23.870554467946022</c:v>
                </c:pt>
                <c:pt idx="8">
                  <c:v>-20.951997958752656</c:v>
                </c:pt>
                <c:pt idx="9">
                  <c:v>-31.802577676915689</c:v>
                </c:pt>
                <c:pt idx="10">
                  <c:v>-14.909384724436052</c:v>
                </c:pt>
                <c:pt idx="11">
                  <c:v>-1.7227999160054424</c:v>
                </c:pt>
                <c:pt idx="12">
                  <c:v>-4.8360178914888365</c:v>
                </c:pt>
                <c:pt idx="13">
                  <c:v>-9.4704636531948836</c:v>
                </c:pt>
                <c:pt idx="14">
                  <c:v>-11.240626143894019</c:v>
                </c:pt>
                <c:pt idx="15">
                  <c:v>-3.282259678175933</c:v>
                </c:pt>
                <c:pt idx="16">
                  <c:v>-14.787161658066225</c:v>
                </c:pt>
                <c:pt idx="17">
                  <c:v>-9.8257159410264876</c:v>
                </c:pt>
                <c:pt idx="18">
                  <c:v>-9.458065764089099</c:v>
                </c:pt>
                <c:pt idx="19">
                  <c:v>-8.2504260245067371</c:v>
                </c:pt>
                <c:pt idx="20">
                  <c:v>-2.3064796655148712</c:v>
                </c:pt>
                <c:pt idx="21">
                  <c:v>1.1307967522780018</c:v>
                </c:pt>
                <c:pt idx="22">
                  <c:v>2.3420249312951</c:v>
                </c:pt>
                <c:pt idx="23">
                  <c:v>2.8879407907443806</c:v>
                </c:pt>
                <c:pt idx="24">
                  <c:v>-13.59844954099583</c:v>
                </c:pt>
                <c:pt idx="25">
                  <c:v>-0.54003192956281509</c:v>
                </c:pt>
                <c:pt idx="26">
                  <c:v>-14.922060723928297</c:v>
                </c:pt>
                <c:pt idx="27">
                  <c:v>-11.308770188278118</c:v>
                </c:pt>
                <c:pt idx="28">
                  <c:v>-12.460433517829301</c:v>
                </c:pt>
                <c:pt idx="29">
                  <c:v>-32.023714646285157</c:v>
                </c:pt>
                <c:pt idx="30">
                  <c:v>7.0850081141039141</c:v>
                </c:pt>
                <c:pt idx="31">
                  <c:v>-2.8393718823458585</c:v>
                </c:pt>
                <c:pt idx="32">
                  <c:v>8.7572222881127004</c:v>
                </c:pt>
                <c:pt idx="33">
                  <c:v>2.9102500288511237</c:v>
                </c:pt>
                <c:pt idx="34">
                  <c:v>-2.7023079227702738</c:v>
                </c:pt>
                <c:pt idx="35">
                  <c:v>6.8431646109410167</c:v>
                </c:pt>
                <c:pt idx="36">
                  <c:v>24.324701930961965</c:v>
                </c:pt>
                <c:pt idx="37">
                  <c:v>11.821254089045169</c:v>
                </c:pt>
                <c:pt idx="38">
                  <c:v>12.860763717169732</c:v>
                </c:pt>
                <c:pt idx="39">
                  <c:v>22.274553831587411</c:v>
                </c:pt>
                <c:pt idx="40">
                  <c:v>18.250977653755115</c:v>
                </c:pt>
                <c:pt idx="41">
                  <c:v>13.398010710916708</c:v>
                </c:pt>
                <c:pt idx="42">
                  <c:v>12.241606971730221</c:v>
                </c:pt>
                <c:pt idx="43">
                  <c:v>7.4113294034801527</c:v>
                </c:pt>
                <c:pt idx="44">
                  <c:v>3.8629666512735525</c:v>
                </c:pt>
                <c:pt idx="45">
                  <c:v>14.166586173888192</c:v>
                </c:pt>
                <c:pt idx="46">
                  <c:v>12.022536694502406</c:v>
                </c:pt>
                <c:pt idx="47">
                  <c:v>5.4490646356545085</c:v>
                </c:pt>
                <c:pt idx="48">
                  <c:v>7.9296552825568369</c:v>
                </c:pt>
                <c:pt idx="49">
                  <c:v>13.82408285181674</c:v>
                </c:pt>
                <c:pt idx="50">
                  <c:v>13.2682056249119</c:v>
                </c:pt>
                <c:pt idx="51">
                  <c:v>29.976285353714843</c:v>
                </c:pt>
                <c:pt idx="52">
                  <c:v>31.010786296475544</c:v>
                </c:pt>
                <c:pt idx="53">
                  <c:v>18.474055105221282</c:v>
                </c:pt>
                <c:pt idx="54">
                  <c:v>20.594300405752563</c:v>
                </c:pt>
                <c:pt idx="55">
                  <c:v>19.622712351511609</c:v>
                </c:pt>
                <c:pt idx="56">
                  <c:v>14.531750312711836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400128"/>
        <c:axId val="270533376"/>
      </c:scatterChart>
      <c:valAx>
        <c:axId val="27040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V^2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0533376"/>
        <c:crosses val="autoZero"/>
        <c:crossBetween val="midCat"/>
      </c:valAx>
      <c:valAx>
        <c:axId val="270533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0400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cap="none" spc="120" normalizeH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2800" b="0" cap="non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NO</a:t>
            </a:r>
            <a:r>
              <a:rPr lang="en-US" sz="2800" b="0" cap="none" baseline="-250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</a:t>
            </a:r>
            <a:r>
              <a:rPr lang="en-US" sz="2800" b="0" cap="non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Concentration Conversion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'NO2 Data'!$F$3:$F$59</c:f>
              <c:numCache>
                <c:formatCode>General</c:formatCode>
                <c:ptCount val="57"/>
                <c:pt idx="0">
                  <c:v>0.1883</c:v>
                </c:pt>
                <c:pt idx="1">
                  <c:v>0.13639999999999999</c:v>
                </c:pt>
                <c:pt idx="2">
                  <c:v>0.216</c:v>
                </c:pt>
                <c:pt idx="3">
                  <c:v>0.13389999999999999</c:v>
                </c:pt>
                <c:pt idx="4">
                  <c:v>0.11890000000000001</c:v>
                </c:pt>
                <c:pt idx="5">
                  <c:v>0.2195</c:v>
                </c:pt>
                <c:pt idx="6">
                  <c:v>0.20180000000000001</c:v>
                </c:pt>
                <c:pt idx="7">
                  <c:v>0.1794</c:v>
                </c:pt>
                <c:pt idx="8">
                  <c:v>0.1588</c:v>
                </c:pt>
                <c:pt idx="9">
                  <c:v>0.14180000000000001</c:v>
                </c:pt>
                <c:pt idx="10">
                  <c:v>0.12640000000000001</c:v>
                </c:pt>
                <c:pt idx="11">
                  <c:v>0.122</c:v>
                </c:pt>
                <c:pt idx="12">
                  <c:v>0.1115</c:v>
                </c:pt>
                <c:pt idx="13">
                  <c:v>0.2843</c:v>
                </c:pt>
                <c:pt idx="14">
                  <c:v>0.2752</c:v>
                </c:pt>
                <c:pt idx="15">
                  <c:v>0.27850000000000003</c:v>
                </c:pt>
                <c:pt idx="16">
                  <c:v>0.26279999999999998</c:v>
                </c:pt>
                <c:pt idx="17">
                  <c:v>0.2646</c:v>
                </c:pt>
                <c:pt idx="18">
                  <c:v>0.26129999999999998</c:v>
                </c:pt>
                <c:pt idx="19">
                  <c:v>0.25800000000000001</c:v>
                </c:pt>
                <c:pt idx="20">
                  <c:v>0.2858</c:v>
                </c:pt>
                <c:pt idx="21">
                  <c:v>0.26740000000000003</c:v>
                </c:pt>
                <c:pt idx="22">
                  <c:v>0.23799999999999999</c:v>
                </c:pt>
                <c:pt idx="23">
                  <c:v>0.21510000000000001</c:v>
                </c:pt>
                <c:pt idx="24">
                  <c:v>0.19439999999999999</c:v>
                </c:pt>
                <c:pt idx="25">
                  <c:v>0.1893</c:v>
                </c:pt>
                <c:pt idx="26">
                  <c:v>0.16500000000000001</c:v>
                </c:pt>
                <c:pt idx="27">
                  <c:v>0.15640000000000001</c:v>
                </c:pt>
                <c:pt idx="28">
                  <c:v>0.1472</c:v>
                </c:pt>
                <c:pt idx="29">
                  <c:v>0.13289999999999999</c:v>
                </c:pt>
                <c:pt idx="30">
                  <c:v>0.13730000000000001</c:v>
                </c:pt>
                <c:pt idx="31">
                  <c:v>0.1245</c:v>
                </c:pt>
                <c:pt idx="32">
                  <c:v>0.1231</c:v>
                </c:pt>
                <c:pt idx="33">
                  <c:v>0.1169</c:v>
                </c:pt>
                <c:pt idx="34">
                  <c:v>0.29530000000000001</c:v>
                </c:pt>
                <c:pt idx="35">
                  <c:v>0.28470000000000001</c:v>
                </c:pt>
                <c:pt idx="36">
                  <c:v>0.2792</c:v>
                </c:pt>
                <c:pt idx="37">
                  <c:v>0.2404</c:v>
                </c:pt>
                <c:pt idx="38">
                  <c:v>0.22919999999999999</c:v>
                </c:pt>
                <c:pt idx="39">
                  <c:v>0.221</c:v>
                </c:pt>
                <c:pt idx="40">
                  <c:v>0.21310000000000001</c:v>
                </c:pt>
                <c:pt idx="41">
                  <c:v>0.20169999999999999</c:v>
                </c:pt>
                <c:pt idx="42">
                  <c:v>0.18920000000000001</c:v>
                </c:pt>
                <c:pt idx="43">
                  <c:v>0.17319999999999999</c:v>
                </c:pt>
                <c:pt idx="44">
                  <c:v>0.1661</c:v>
                </c:pt>
                <c:pt idx="45">
                  <c:v>0.1623</c:v>
                </c:pt>
                <c:pt idx="46">
                  <c:v>0.15690000000000001</c:v>
                </c:pt>
                <c:pt idx="47">
                  <c:v>0.14610000000000001</c:v>
                </c:pt>
                <c:pt idx="48">
                  <c:v>0.14380000000000001</c:v>
                </c:pt>
                <c:pt idx="49">
                  <c:v>0.1396</c:v>
                </c:pt>
                <c:pt idx="50">
                  <c:v>0.13500000000000001</c:v>
                </c:pt>
                <c:pt idx="51">
                  <c:v>0.13289999999999999</c:v>
                </c:pt>
                <c:pt idx="52">
                  <c:v>0.13059999999999999</c:v>
                </c:pt>
                <c:pt idx="53">
                  <c:v>0.1246</c:v>
                </c:pt>
                <c:pt idx="54">
                  <c:v>0.1221</c:v>
                </c:pt>
                <c:pt idx="55">
                  <c:v>0.1196</c:v>
                </c:pt>
                <c:pt idx="56">
                  <c:v>0.1174</c:v>
                </c:pt>
              </c:numCache>
            </c:numRef>
          </c:xVal>
          <c:yVal>
            <c:numRef>
              <c:f>'NO2 Data'!$E$3:$E$59</c:f>
              <c:numCache>
                <c:formatCode>General</c:formatCode>
                <c:ptCount val="57"/>
                <c:pt idx="0">
                  <c:v>127</c:v>
                </c:pt>
                <c:pt idx="1">
                  <c:v>288</c:v>
                </c:pt>
                <c:pt idx="2">
                  <c:v>173</c:v>
                </c:pt>
                <c:pt idx="3">
                  <c:v>279</c:v>
                </c:pt>
                <c:pt idx="4">
                  <c:v>331</c:v>
                </c:pt>
                <c:pt idx="5">
                  <c:v>93</c:v>
                </c:pt>
                <c:pt idx="6">
                  <c:v>134</c:v>
                </c:pt>
                <c:pt idx="7">
                  <c:v>169</c:v>
                </c:pt>
                <c:pt idx="8">
                  <c:v>223</c:v>
                </c:pt>
                <c:pt idx="9">
                  <c:v>259</c:v>
                </c:pt>
                <c:pt idx="10">
                  <c:v>322</c:v>
                </c:pt>
                <c:pt idx="11">
                  <c:v>349</c:v>
                </c:pt>
                <c:pt idx="12">
                  <c:v>380</c:v>
                </c:pt>
                <c:pt idx="13">
                  <c:v>20</c:v>
                </c:pt>
                <c:pt idx="14">
                  <c:v>26</c:v>
                </c:pt>
                <c:pt idx="15">
                  <c:v>31</c:v>
                </c:pt>
                <c:pt idx="16">
                  <c:v>35</c:v>
                </c:pt>
                <c:pt idx="17">
                  <c:v>38</c:v>
                </c:pt>
                <c:pt idx="18">
                  <c:v>42</c:v>
                </c:pt>
                <c:pt idx="19">
                  <c:v>47</c:v>
                </c:pt>
                <c:pt idx="20">
                  <c:v>26</c:v>
                </c:pt>
                <c:pt idx="21">
                  <c:v>46</c:v>
                </c:pt>
                <c:pt idx="22">
                  <c:v>84</c:v>
                </c:pt>
                <c:pt idx="23">
                  <c:v>122</c:v>
                </c:pt>
                <c:pt idx="24">
                  <c:v>146</c:v>
                </c:pt>
                <c:pt idx="25">
                  <c:v>170</c:v>
                </c:pt>
                <c:pt idx="26">
                  <c:v>213</c:v>
                </c:pt>
                <c:pt idx="27">
                  <c:v>239</c:v>
                </c:pt>
                <c:pt idx="28">
                  <c:v>263</c:v>
                </c:pt>
                <c:pt idx="29">
                  <c:v>285</c:v>
                </c:pt>
                <c:pt idx="30">
                  <c:v>311</c:v>
                </c:pt>
                <c:pt idx="31">
                  <c:v>340</c:v>
                </c:pt>
                <c:pt idx="32">
                  <c:v>356</c:v>
                </c:pt>
                <c:pt idx="33">
                  <c:v>370</c:v>
                </c:pt>
                <c:pt idx="34">
                  <c:v>19</c:v>
                </c:pt>
                <c:pt idx="35">
                  <c:v>36</c:v>
                </c:pt>
                <c:pt idx="36">
                  <c:v>58</c:v>
                </c:pt>
                <c:pt idx="37">
                  <c:v>90</c:v>
                </c:pt>
                <c:pt idx="38">
                  <c:v>108</c:v>
                </c:pt>
                <c:pt idx="39">
                  <c:v>131</c:v>
                </c:pt>
                <c:pt idx="40">
                  <c:v>141</c:v>
                </c:pt>
                <c:pt idx="41">
                  <c:v>158</c:v>
                </c:pt>
                <c:pt idx="42">
                  <c:v>183</c:v>
                </c:pt>
                <c:pt idx="43">
                  <c:v>215</c:v>
                </c:pt>
                <c:pt idx="44">
                  <c:v>229</c:v>
                </c:pt>
                <c:pt idx="45">
                  <c:v>249</c:v>
                </c:pt>
                <c:pt idx="46">
                  <c:v>261</c:v>
                </c:pt>
                <c:pt idx="47">
                  <c:v>284</c:v>
                </c:pt>
                <c:pt idx="48">
                  <c:v>293</c:v>
                </c:pt>
                <c:pt idx="49">
                  <c:v>311</c:v>
                </c:pt>
                <c:pt idx="50">
                  <c:v>324</c:v>
                </c:pt>
                <c:pt idx="51">
                  <c:v>347</c:v>
                </c:pt>
                <c:pt idx="52">
                  <c:v>355</c:v>
                </c:pt>
                <c:pt idx="53">
                  <c:v>361</c:v>
                </c:pt>
                <c:pt idx="54">
                  <c:v>371</c:v>
                </c:pt>
                <c:pt idx="55">
                  <c:v>378</c:v>
                </c:pt>
                <c:pt idx="56">
                  <c:v>380</c:v>
                </c:pt>
              </c:numCache>
            </c:numRef>
          </c:yVal>
          <c:smooth val="0"/>
        </c:ser>
        <c:ser>
          <c:idx val="1"/>
          <c:order val="1"/>
          <c:tx>
            <c:v>fit line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Regression!$R$2:$R$42</c:f>
              <c:numCache>
                <c:formatCode>General</c:formatCode>
                <c:ptCount val="41"/>
                <c:pt idx="0">
                  <c:v>0.1</c:v>
                </c:pt>
                <c:pt idx="1">
                  <c:v>0.105</c:v>
                </c:pt>
                <c:pt idx="2">
                  <c:v>0.11</c:v>
                </c:pt>
                <c:pt idx="3">
                  <c:v>0.115</c:v>
                </c:pt>
                <c:pt idx="4">
                  <c:v>0.12</c:v>
                </c:pt>
                <c:pt idx="5">
                  <c:v>0.125</c:v>
                </c:pt>
                <c:pt idx="6">
                  <c:v>0.13</c:v>
                </c:pt>
                <c:pt idx="7">
                  <c:v>0.13500000000000001</c:v>
                </c:pt>
                <c:pt idx="8">
                  <c:v>0.14000000000000001</c:v>
                </c:pt>
                <c:pt idx="9">
                  <c:v>0.14499999999999999</c:v>
                </c:pt>
                <c:pt idx="10">
                  <c:v>0.15</c:v>
                </c:pt>
                <c:pt idx="11">
                  <c:v>0.155</c:v>
                </c:pt>
                <c:pt idx="12">
                  <c:v>0.16</c:v>
                </c:pt>
                <c:pt idx="13">
                  <c:v>0.16500000000000001</c:v>
                </c:pt>
                <c:pt idx="14">
                  <c:v>0.17</c:v>
                </c:pt>
                <c:pt idx="15">
                  <c:v>0.17499999999999999</c:v>
                </c:pt>
                <c:pt idx="16">
                  <c:v>0.18</c:v>
                </c:pt>
                <c:pt idx="17">
                  <c:v>0.185</c:v>
                </c:pt>
                <c:pt idx="18">
                  <c:v>0.19</c:v>
                </c:pt>
                <c:pt idx="19">
                  <c:v>0.19500000000000001</c:v>
                </c:pt>
                <c:pt idx="20">
                  <c:v>0.2</c:v>
                </c:pt>
                <c:pt idx="21">
                  <c:v>0.20499999999999999</c:v>
                </c:pt>
                <c:pt idx="22">
                  <c:v>0.21</c:v>
                </c:pt>
                <c:pt idx="23">
                  <c:v>0.215</c:v>
                </c:pt>
                <c:pt idx="24">
                  <c:v>0.22</c:v>
                </c:pt>
                <c:pt idx="25">
                  <c:v>0.22500000000000001</c:v>
                </c:pt>
                <c:pt idx="26">
                  <c:v>0.23</c:v>
                </c:pt>
                <c:pt idx="27">
                  <c:v>0.23499999999999999</c:v>
                </c:pt>
                <c:pt idx="28">
                  <c:v>0.24</c:v>
                </c:pt>
                <c:pt idx="29">
                  <c:v>0.245</c:v>
                </c:pt>
                <c:pt idx="30">
                  <c:v>0.25</c:v>
                </c:pt>
                <c:pt idx="31">
                  <c:v>0.255</c:v>
                </c:pt>
                <c:pt idx="32">
                  <c:v>0.26</c:v>
                </c:pt>
                <c:pt idx="33">
                  <c:v>0.26500000000000001</c:v>
                </c:pt>
                <c:pt idx="34">
                  <c:v>0.27</c:v>
                </c:pt>
                <c:pt idx="35">
                  <c:v>0.27500000000000002</c:v>
                </c:pt>
                <c:pt idx="36">
                  <c:v>0.28000000000000003</c:v>
                </c:pt>
                <c:pt idx="37">
                  <c:v>0.28499999999999998</c:v>
                </c:pt>
                <c:pt idx="38">
                  <c:v>0.28999999999999998</c:v>
                </c:pt>
                <c:pt idx="39">
                  <c:v>0.29499999999999998</c:v>
                </c:pt>
                <c:pt idx="40">
                  <c:v>0.3</c:v>
                </c:pt>
              </c:numCache>
            </c:numRef>
          </c:xVal>
          <c:yVal>
            <c:numRef>
              <c:f>Regression!$S$2:$S$42</c:f>
              <c:numCache>
                <c:formatCode>General</c:formatCode>
                <c:ptCount val="41"/>
                <c:pt idx="0">
                  <c:v>424.05682086998934</c:v>
                </c:pt>
                <c:pt idx="1">
                  <c:v>406.76553111345083</c:v>
                </c:pt>
                <c:pt idx="2">
                  <c:v>389.84157477600138</c:v>
                </c:pt>
                <c:pt idx="3">
                  <c:v>373.28495185764075</c:v>
                </c:pt>
                <c:pt idx="4">
                  <c:v>357.09566235836922</c:v>
                </c:pt>
                <c:pt idx="5">
                  <c:v>341.27370627818652</c:v>
                </c:pt>
                <c:pt idx="6">
                  <c:v>325.81908361709282</c:v>
                </c:pt>
                <c:pt idx="7">
                  <c:v>310.73179437508816</c:v>
                </c:pt>
                <c:pt idx="8">
                  <c:v>296.01183855217243</c:v>
                </c:pt>
                <c:pt idx="9">
                  <c:v>281.65921614834565</c:v>
                </c:pt>
                <c:pt idx="10">
                  <c:v>267.67392716360791</c:v>
                </c:pt>
                <c:pt idx="11">
                  <c:v>254.05597159795911</c:v>
                </c:pt>
                <c:pt idx="12">
                  <c:v>240.80534945139925</c:v>
                </c:pt>
                <c:pt idx="13">
                  <c:v>227.92206072392833</c:v>
                </c:pt>
                <c:pt idx="14">
                  <c:v>215.40610541554634</c:v>
                </c:pt>
                <c:pt idx="15">
                  <c:v>203.25748352625351</c:v>
                </c:pt>
                <c:pt idx="16">
                  <c:v>191.47619505604951</c:v>
                </c:pt>
                <c:pt idx="17">
                  <c:v>180.06224000493444</c:v>
                </c:pt>
                <c:pt idx="18">
                  <c:v>169.01561837290842</c:v>
                </c:pt>
                <c:pt idx="19">
                  <c:v>158.33633015997134</c:v>
                </c:pt>
                <c:pt idx="20">
                  <c:v>148.02437536612319</c:v>
                </c:pt>
                <c:pt idx="21">
                  <c:v>138.0797539913641</c:v>
                </c:pt>
                <c:pt idx="22">
                  <c:v>128.50246603569371</c:v>
                </c:pt>
                <c:pt idx="23">
                  <c:v>119.29251149911261</c:v>
                </c:pt>
                <c:pt idx="24">
                  <c:v>110.44989038162043</c:v>
                </c:pt>
                <c:pt idx="25">
                  <c:v>101.97460268321697</c:v>
                </c:pt>
                <c:pt idx="26">
                  <c:v>93.866648403902786</c:v>
                </c:pt>
                <c:pt idx="27">
                  <c:v>86.126027543677424</c:v>
                </c:pt>
                <c:pt idx="28">
                  <c:v>78.752740102541111</c:v>
                </c:pt>
                <c:pt idx="29">
                  <c:v>71.746786080493507</c:v>
                </c:pt>
                <c:pt idx="30">
                  <c:v>65.108165477535181</c:v>
                </c:pt>
                <c:pt idx="31">
                  <c:v>58.836878293665677</c:v>
                </c:pt>
                <c:pt idx="32">
                  <c:v>52.932924528885223</c:v>
                </c:pt>
                <c:pt idx="33">
                  <c:v>47.396304183193706</c:v>
                </c:pt>
                <c:pt idx="34">
                  <c:v>42.227017256590898</c:v>
                </c:pt>
                <c:pt idx="35">
                  <c:v>37.425063749077367</c:v>
                </c:pt>
                <c:pt idx="36">
                  <c:v>32.990443660652772</c:v>
                </c:pt>
                <c:pt idx="37">
                  <c:v>28.923156991317342</c:v>
                </c:pt>
                <c:pt idx="38">
                  <c:v>25.223203741070392</c:v>
                </c:pt>
                <c:pt idx="39">
                  <c:v>21.890583909912721</c:v>
                </c:pt>
                <c:pt idx="40">
                  <c:v>18.925297497843871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622080"/>
        <c:axId val="270648832"/>
      </c:scatterChart>
      <c:valAx>
        <c:axId val="270622080"/>
        <c:scaling>
          <c:orientation val="minMax"/>
          <c:max val="0.3"/>
          <c:min val="0.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cap="non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Voltage [V]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0648832"/>
        <c:crosses val="autoZero"/>
        <c:crossBetween val="midCat"/>
      </c:valAx>
      <c:valAx>
        <c:axId val="27064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NO</a:t>
                </a:r>
                <a:r>
                  <a:rPr lang="en-US" sz="1600" baseline="-25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</a:t>
                </a:r>
                <a:r>
                  <a:rPr lang="en-US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[ppb]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062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1" right="1" top="1" bottom="1" header="0.5" footer="0.5"/>
  <pageSetup orientation="landscape" horizontalDpi="4294967295" verticalDpi="4294967295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16</xdr:col>
      <xdr:colOff>0</xdr:colOff>
      <xdr:row>11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12</xdr:row>
      <xdr:rowOff>9525</xdr:rowOff>
    </xdr:from>
    <xdr:to>
      <xdr:col>16</xdr:col>
      <xdr:colOff>9525</xdr:colOff>
      <xdr:row>22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112961" cy="58319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0.63292</cdr:x>
      <cdr:y>0.55946</cdr:y>
    </cdr:from>
    <cdr:to>
      <cdr:x>0.91316</cdr:x>
      <cdr:y>0.60758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27450" y="3253436"/>
          <a:ext cx="2270298" cy="2797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C</a:t>
          </a:r>
          <a:r>
            <a:rPr lang="en-US" sz="1000" baseline="-25000"/>
            <a:t>PPB</a:t>
          </a:r>
          <a:r>
            <a:rPr lang="en-US" sz="1000"/>
            <a:t> ± 20 = 7300 V</a:t>
          </a:r>
          <a:r>
            <a:rPr lang="en-US" sz="1000" baseline="-25000"/>
            <a:t>NO</a:t>
          </a:r>
          <a:r>
            <a:rPr lang="en-US" sz="1000" baseline="-50000"/>
            <a:t>2</a:t>
          </a:r>
          <a:r>
            <a:rPr lang="en-US" sz="1000" baseline="30000"/>
            <a:t>2</a:t>
          </a:r>
          <a:r>
            <a:rPr lang="en-US" sz="1000" baseline="-25000"/>
            <a:t> </a:t>
          </a:r>
          <a:r>
            <a:rPr lang="en-US" sz="1000"/>
            <a:t>- 4900 V</a:t>
          </a:r>
          <a:r>
            <a:rPr lang="en-US" sz="1000" baseline="-25000"/>
            <a:t>NO</a:t>
          </a:r>
          <a:r>
            <a:rPr lang="en-US" sz="1000" baseline="-50000"/>
            <a:t>2</a:t>
          </a:r>
          <a:r>
            <a:rPr lang="en-US" sz="1000"/>
            <a:t> + 840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workbookViewId="0">
      <selection activeCell="S2" sqref="S2:S42"/>
    </sheetView>
  </sheetViews>
  <sheetFormatPr defaultColWidth="8.85546875" defaultRowHeight="15" x14ac:dyDescent="0.25"/>
  <cols>
    <col min="1" max="1" width="15.42578125" customWidth="1"/>
  </cols>
  <sheetData>
    <row r="1" spans="1:19" x14ac:dyDescent="0.25">
      <c r="A1" t="s">
        <v>9</v>
      </c>
      <c r="R1" t="s">
        <v>38</v>
      </c>
      <c r="S1" t="s">
        <v>39</v>
      </c>
    </row>
    <row r="2" spans="1:19" ht="15.75" thickBot="1" x14ac:dyDescent="0.3">
      <c r="R2">
        <v>0.1</v>
      </c>
      <c r="S2">
        <f>$B$19*R2^2+$B$18*R2+$B$17</f>
        <v>424.05682086998934</v>
      </c>
    </row>
    <row r="3" spans="1:19" x14ac:dyDescent="0.25">
      <c r="A3" s="5" t="s">
        <v>10</v>
      </c>
      <c r="B3" s="5"/>
      <c r="R3">
        <v>0.105</v>
      </c>
      <c r="S3">
        <f t="shared" ref="S3:S42" si="0">$B$19*R3^2+$B$18*R3+$B$17</f>
        <v>406.76553111345083</v>
      </c>
    </row>
    <row r="4" spans="1:19" x14ac:dyDescent="0.25">
      <c r="A4" s="2" t="s">
        <v>11</v>
      </c>
      <c r="B4" s="2">
        <v>0.98829059510390782</v>
      </c>
      <c r="R4">
        <v>0.11</v>
      </c>
      <c r="S4">
        <f t="shared" si="0"/>
        <v>389.84157477600138</v>
      </c>
    </row>
    <row r="5" spans="1:19" x14ac:dyDescent="0.25">
      <c r="A5" s="2" t="s">
        <v>12</v>
      </c>
      <c r="B5" s="2">
        <v>0.97671830037083629</v>
      </c>
      <c r="R5">
        <v>0.115</v>
      </c>
      <c r="S5">
        <f t="shared" si="0"/>
        <v>373.28495185764075</v>
      </c>
    </row>
    <row r="6" spans="1:19" x14ac:dyDescent="0.25">
      <c r="A6" s="2" t="s">
        <v>13</v>
      </c>
      <c r="B6" s="2">
        <v>0.9758560151993857</v>
      </c>
      <c r="R6">
        <v>0.12</v>
      </c>
      <c r="S6">
        <f t="shared" si="0"/>
        <v>357.09566235836922</v>
      </c>
    </row>
    <row r="7" spans="1:19" x14ac:dyDescent="0.25">
      <c r="A7" s="2" t="s">
        <v>14</v>
      </c>
      <c r="B7" s="2">
        <v>18.816806792132919</v>
      </c>
      <c r="R7">
        <v>0.125</v>
      </c>
      <c r="S7">
        <f t="shared" si="0"/>
        <v>341.27370627818652</v>
      </c>
    </row>
    <row r="8" spans="1:19" ht="15.75" thickBot="1" x14ac:dyDescent="0.3">
      <c r="A8" s="3" t="s">
        <v>15</v>
      </c>
      <c r="B8" s="3">
        <v>57</v>
      </c>
      <c r="R8">
        <v>0.13</v>
      </c>
      <c r="S8">
        <f t="shared" si="0"/>
        <v>325.81908361709282</v>
      </c>
    </row>
    <row r="9" spans="1:19" x14ac:dyDescent="0.25">
      <c r="R9">
        <v>0.13500000000000001</v>
      </c>
      <c r="S9">
        <f t="shared" si="0"/>
        <v>310.73179437508816</v>
      </c>
    </row>
    <row r="10" spans="1:19" ht="15.75" thickBot="1" x14ac:dyDescent="0.3">
      <c r="A10" t="s">
        <v>16</v>
      </c>
      <c r="R10">
        <v>0.14000000000000001</v>
      </c>
      <c r="S10">
        <f t="shared" si="0"/>
        <v>296.01183855217243</v>
      </c>
    </row>
    <row r="11" spans="1:19" x14ac:dyDescent="0.25">
      <c r="A11" s="4"/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  <c r="R11">
        <v>0.14499999999999999</v>
      </c>
      <c r="S11">
        <f t="shared" si="0"/>
        <v>281.65921614834565</v>
      </c>
    </row>
    <row r="12" spans="1:19" x14ac:dyDescent="0.25">
      <c r="A12" s="2" t="s">
        <v>17</v>
      </c>
      <c r="B12" s="2">
        <v>2</v>
      </c>
      <c r="C12" s="2">
        <v>802121.67918333551</v>
      </c>
      <c r="D12" s="2">
        <v>401060.83959166775</v>
      </c>
      <c r="E12" s="2">
        <v>1132.709146241991</v>
      </c>
      <c r="F12" s="2">
        <v>8.1170161461875613E-45</v>
      </c>
      <c r="R12">
        <v>0.15</v>
      </c>
      <c r="S12">
        <f t="shared" si="0"/>
        <v>267.67392716360791</v>
      </c>
    </row>
    <row r="13" spans="1:19" x14ac:dyDescent="0.25">
      <c r="A13" s="2" t="s">
        <v>18</v>
      </c>
      <c r="B13" s="2">
        <v>54</v>
      </c>
      <c r="C13" s="2">
        <v>19119.899764032816</v>
      </c>
      <c r="D13" s="2">
        <v>354.07221785245957</v>
      </c>
      <c r="E13" s="2"/>
      <c r="F13" s="2"/>
      <c r="R13">
        <v>0.155</v>
      </c>
      <c r="S13">
        <f t="shared" si="0"/>
        <v>254.05597159795911</v>
      </c>
    </row>
    <row r="14" spans="1:19" ht="15.75" thickBot="1" x14ac:dyDescent="0.3">
      <c r="A14" s="3" t="s">
        <v>19</v>
      </c>
      <c r="B14" s="3">
        <v>56</v>
      </c>
      <c r="C14" s="3">
        <v>821241.57894736831</v>
      </c>
      <c r="D14" s="3"/>
      <c r="E14" s="3"/>
      <c r="F14" s="3"/>
      <c r="R14">
        <v>0.16</v>
      </c>
      <c r="S14">
        <f t="shared" si="0"/>
        <v>240.80534945139925</v>
      </c>
    </row>
    <row r="15" spans="1:19" ht="15.75" thickBot="1" x14ac:dyDescent="0.3">
      <c r="R15">
        <v>0.16500000000000001</v>
      </c>
      <c r="S15">
        <f t="shared" si="0"/>
        <v>227.92206072392833</v>
      </c>
    </row>
    <row r="16" spans="1:19" x14ac:dyDescent="0.25">
      <c r="A16" s="4"/>
      <c r="B16" s="4" t="s">
        <v>26</v>
      </c>
      <c r="C16" s="4" t="s">
        <v>14</v>
      </c>
      <c r="D16" s="4" t="s">
        <v>27</v>
      </c>
      <c r="E16" s="4" t="s">
        <v>28</v>
      </c>
      <c r="F16" s="4" t="s">
        <v>29</v>
      </c>
      <c r="G16" s="4" t="s">
        <v>30</v>
      </c>
      <c r="H16" s="4" t="s">
        <v>31</v>
      </c>
      <c r="I16" s="4" t="s">
        <v>32</v>
      </c>
      <c r="R16">
        <v>0.17</v>
      </c>
      <c r="S16">
        <f t="shared" si="0"/>
        <v>215.40610541554634</v>
      </c>
    </row>
    <row r="17" spans="1:19" x14ac:dyDescent="0.25">
      <c r="A17" s="2" t="s">
        <v>20</v>
      </c>
      <c r="B17" s="2">
        <v>847.02263400944253</v>
      </c>
      <c r="C17" s="2">
        <v>36.371260051250914</v>
      </c>
      <c r="D17" s="2">
        <v>23.288240022916415</v>
      </c>
      <c r="E17" s="2">
        <v>7.7594009319514627E-30</v>
      </c>
      <c r="F17" s="2">
        <v>774.1026480473879</v>
      </c>
      <c r="G17" s="2">
        <v>919.94261997149715</v>
      </c>
      <c r="H17" s="2">
        <v>774.1026480473879</v>
      </c>
      <c r="I17" s="2">
        <v>919.94261997149715</v>
      </c>
      <c r="R17">
        <v>0.17499999999999999</v>
      </c>
      <c r="S17">
        <f t="shared" si="0"/>
        <v>203.25748352625351</v>
      </c>
    </row>
    <row r="18" spans="1:19" x14ac:dyDescent="0.25">
      <c r="A18" s="2" t="s">
        <v>6</v>
      </c>
      <c r="B18" s="2">
        <v>-4964.3249695724662</v>
      </c>
      <c r="C18" s="2">
        <v>392.26246318141267</v>
      </c>
      <c r="D18" s="2">
        <v>-12.65562075277281</v>
      </c>
      <c r="E18" s="2">
        <v>8.6832383800490762E-18</v>
      </c>
      <c r="F18" s="2">
        <v>-5750.7638575385108</v>
      </c>
      <c r="G18" s="2">
        <v>-4177.8860816064216</v>
      </c>
      <c r="H18" s="2">
        <v>-5750.7638575385108</v>
      </c>
      <c r="I18" s="2">
        <v>-4177.8860816064216</v>
      </c>
      <c r="R18">
        <v>0.18</v>
      </c>
      <c r="S18">
        <f t="shared" si="0"/>
        <v>191.47619505604951</v>
      </c>
    </row>
    <row r="19" spans="1:19" ht="15.75" thickBot="1" x14ac:dyDescent="0.3">
      <c r="A19" s="3" t="s">
        <v>8</v>
      </c>
      <c r="B19" s="3">
        <v>7346.6683817793473</v>
      </c>
      <c r="C19" s="3">
        <v>979.20212817684614</v>
      </c>
      <c r="D19" s="3">
        <v>7.5027087568303594</v>
      </c>
      <c r="E19" s="3">
        <v>6.2909464832511888E-10</v>
      </c>
      <c r="F19" s="3">
        <v>5383.4863160479208</v>
      </c>
      <c r="G19" s="3">
        <v>9309.8504475107729</v>
      </c>
      <c r="H19" s="3">
        <v>5383.4863160479208</v>
      </c>
      <c r="I19" s="3">
        <v>9309.8504475107729</v>
      </c>
      <c r="R19">
        <v>0.185</v>
      </c>
      <c r="S19">
        <f t="shared" si="0"/>
        <v>180.06224000493444</v>
      </c>
    </row>
    <row r="20" spans="1:19" x14ac:dyDescent="0.25">
      <c r="R20">
        <v>0.19</v>
      </c>
      <c r="S20">
        <f t="shared" si="0"/>
        <v>169.01561837290842</v>
      </c>
    </row>
    <row r="21" spans="1:19" x14ac:dyDescent="0.25">
      <c r="R21">
        <v>0.19500000000000001</v>
      </c>
      <c r="S21">
        <f t="shared" si="0"/>
        <v>158.33633015997134</v>
      </c>
    </row>
    <row r="22" spans="1:19" x14ac:dyDescent="0.25">
      <c r="R22">
        <v>0.2</v>
      </c>
      <c r="S22">
        <f t="shared" si="0"/>
        <v>148.02437536612319</v>
      </c>
    </row>
    <row r="23" spans="1:19" x14ac:dyDescent="0.25">
      <c r="A23" t="s">
        <v>33</v>
      </c>
      <c r="R23">
        <v>0.20499999999999999</v>
      </c>
      <c r="S23">
        <f t="shared" si="0"/>
        <v>138.0797539913641</v>
      </c>
    </row>
    <row r="24" spans="1:19" ht="15.75" thickBot="1" x14ac:dyDescent="0.3">
      <c r="R24">
        <v>0.21</v>
      </c>
      <c r="S24">
        <f t="shared" si="0"/>
        <v>128.50246603569371</v>
      </c>
    </row>
    <row r="25" spans="1:19" x14ac:dyDescent="0.25">
      <c r="A25" s="4" t="s">
        <v>34</v>
      </c>
      <c r="B25" s="4" t="s">
        <v>35</v>
      </c>
      <c r="C25" s="4" t="s">
        <v>36</v>
      </c>
      <c r="D25" s="4" t="s">
        <v>37</v>
      </c>
      <c r="R25">
        <v>0.215</v>
      </c>
      <c r="S25">
        <f t="shared" si="0"/>
        <v>119.29251149911261</v>
      </c>
    </row>
    <row r="26" spans="1:19" x14ac:dyDescent="0.25">
      <c r="A26" s="2">
        <v>1</v>
      </c>
      <c r="B26" s="2">
        <v>172.73025491817549</v>
      </c>
      <c r="C26" s="2">
        <v>-45.73025491817549</v>
      </c>
      <c r="D26" s="2">
        <v>-2.4748838988839057</v>
      </c>
      <c r="R26">
        <v>0.22</v>
      </c>
      <c r="S26">
        <f t="shared" si="0"/>
        <v>110.44989038162043</v>
      </c>
    </row>
    <row r="27" spans="1:19" x14ac:dyDescent="0.25">
      <c r="A27" s="2">
        <v>2</v>
      </c>
      <c r="B27" s="2">
        <v>306.57317953602762</v>
      </c>
      <c r="C27" s="2">
        <v>-18.573179536027624</v>
      </c>
      <c r="D27" s="2">
        <v>-1.0051652471004584</v>
      </c>
      <c r="R27">
        <v>0.22500000000000001</v>
      </c>
      <c r="S27">
        <f t="shared" si="0"/>
        <v>101.97460268321697</v>
      </c>
    </row>
    <row r="28" spans="1:19" x14ac:dyDescent="0.25">
      <c r="A28" s="2">
        <v>3</v>
      </c>
      <c r="B28" s="2">
        <v>117.49460060208696</v>
      </c>
      <c r="C28" s="2">
        <v>55.505399397913038</v>
      </c>
      <c r="D28" s="2">
        <v>3.0039067028340125</v>
      </c>
      <c r="R28">
        <v>0.23</v>
      </c>
      <c r="S28">
        <f t="shared" si="0"/>
        <v>93.866648403902786</v>
      </c>
    </row>
    <row r="29" spans="1:19" x14ac:dyDescent="0.25">
      <c r="A29" s="2">
        <v>4</v>
      </c>
      <c r="B29" s="2">
        <v>314.01948080097145</v>
      </c>
      <c r="C29" s="2">
        <v>-35.019480800971451</v>
      </c>
      <c r="D29" s="2">
        <v>-1.8952255861392904</v>
      </c>
      <c r="R29">
        <v>0.23499999999999999</v>
      </c>
      <c r="S29">
        <f t="shared" si="0"/>
        <v>86.126027543677424</v>
      </c>
    </row>
    <row r="30" spans="1:19" x14ac:dyDescent="0.25">
      <c r="A30" s="2">
        <v>5</v>
      </c>
      <c r="B30" s="2">
        <v>360.6257888408511</v>
      </c>
      <c r="C30" s="2">
        <v>-29.625788840851101</v>
      </c>
      <c r="D30" s="2">
        <v>-1.6033233999055556</v>
      </c>
      <c r="R30">
        <v>0.24</v>
      </c>
      <c r="S30">
        <f t="shared" si="0"/>
        <v>78.752740102541111</v>
      </c>
    </row>
    <row r="31" spans="1:19" x14ac:dyDescent="0.25">
      <c r="A31" s="2">
        <v>6</v>
      </c>
      <c r="B31" s="2">
        <v>111.3176224895106</v>
      </c>
      <c r="C31" s="2">
        <v>-18.317622489510597</v>
      </c>
      <c r="D31" s="2">
        <v>-0.99133470929123357</v>
      </c>
      <c r="R31">
        <v>0.245</v>
      </c>
      <c r="S31">
        <f t="shared" si="0"/>
        <v>71.746786080493507</v>
      </c>
    </row>
    <row r="32" spans="1:19" x14ac:dyDescent="0.25">
      <c r="A32" s="2">
        <v>7</v>
      </c>
      <c r="B32" s="2">
        <v>144.40199486133088</v>
      </c>
      <c r="C32" s="2">
        <v>-10.401994861330877</v>
      </c>
      <c r="D32" s="2">
        <v>-0.56294743260547775</v>
      </c>
      <c r="R32">
        <v>0.25</v>
      </c>
      <c r="S32">
        <f t="shared" si="0"/>
        <v>65.108165477535181</v>
      </c>
    </row>
    <row r="33" spans="1:19" x14ac:dyDescent="0.25">
      <c r="A33" s="2">
        <v>8</v>
      </c>
      <c r="B33" s="2">
        <v>192.87055446794602</v>
      </c>
      <c r="C33" s="2">
        <v>-23.870554467946022</v>
      </c>
      <c r="D33" s="2">
        <v>-1.2918548347446626</v>
      </c>
      <c r="R33">
        <v>0.255</v>
      </c>
      <c r="S33">
        <f t="shared" si="0"/>
        <v>58.836878293665677</v>
      </c>
    </row>
    <row r="34" spans="1:19" x14ac:dyDescent="0.25">
      <c r="A34" s="2">
        <v>9</v>
      </c>
      <c r="B34" s="2">
        <v>243.95199795875266</v>
      </c>
      <c r="C34" s="2">
        <v>-20.951997958752656</v>
      </c>
      <c r="D34" s="2">
        <v>-1.1339049495863651</v>
      </c>
      <c r="R34">
        <v>0.26</v>
      </c>
      <c r="S34">
        <f t="shared" si="0"/>
        <v>52.932924528885223</v>
      </c>
    </row>
    <row r="35" spans="1:19" x14ac:dyDescent="0.25">
      <c r="A35" s="2">
        <v>10</v>
      </c>
      <c r="B35" s="2">
        <v>290.80257767691569</v>
      </c>
      <c r="C35" s="2">
        <v>-31.802577676915689</v>
      </c>
      <c r="D35" s="2">
        <v>-1.7211294268189394</v>
      </c>
      <c r="R35">
        <v>0.26500000000000001</v>
      </c>
      <c r="S35">
        <f t="shared" si="0"/>
        <v>47.396304183193706</v>
      </c>
    </row>
    <row r="36" spans="1:19" x14ac:dyDescent="0.25">
      <c r="A36" s="2">
        <v>11</v>
      </c>
      <c r="B36" s="2">
        <v>336.90938472443605</v>
      </c>
      <c r="C36" s="2">
        <v>-14.909384724436052</v>
      </c>
      <c r="D36" s="2">
        <v>-0.80688367608698675</v>
      </c>
      <c r="R36">
        <v>0.27</v>
      </c>
      <c r="S36">
        <f t="shared" si="0"/>
        <v>42.227017256590898</v>
      </c>
    </row>
    <row r="37" spans="1:19" x14ac:dyDescent="0.25">
      <c r="A37" s="2">
        <v>12</v>
      </c>
      <c r="B37" s="2">
        <v>350.72279991600544</v>
      </c>
      <c r="C37" s="2">
        <v>-1.7227999160054424</v>
      </c>
      <c r="D37" s="2">
        <v>-9.3236518815594777E-2</v>
      </c>
      <c r="R37">
        <v>0.27500000000000002</v>
      </c>
      <c r="S37">
        <f t="shared" si="0"/>
        <v>37.425063749077367</v>
      </c>
    </row>
    <row r="38" spans="1:19" x14ac:dyDescent="0.25">
      <c r="A38" s="2">
        <v>13</v>
      </c>
      <c r="B38" s="2">
        <v>384.83601789148884</v>
      </c>
      <c r="C38" s="2">
        <v>-4.8360178914888365</v>
      </c>
      <c r="D38" s="2">
        <v>-0.26172132291358174</v>
      </c>
      <c r="R38">
        <v>0.28000000000000003</v>
      </c>
      <c r="S38">
        <f t="shared" si="0"/>
        <v>32.990443660652772</v>
      </c>
    </row>
    <row r="39" spans="1:19" x14ac:dyDescent="0.25">
      <c r="A39" s="2">
        <v>14</v>
      </c>
      <c r="B39" s="2">
        <v>29.470463653194884</v>
      </c>
      <c r="C39" s="2">
        <v>-9.4704636531948836</v>
      </c>
      <c r="D39" s="2">
        <v>-0.51253372744575976</v>
      </c>
      <c r="R39">
        <v>0.28499999999999998</v>
      </c>
      <c r="S39">
        <f t="shared" si="0"/>
        <v>28.923156991317342</v>
      </c>
    </row>
    <row r="40" spans="1:19" x14ac:dyDescent="0.25">
      <c r="A40" s="2">
        <v>15</v>
      </c>
      <c r="B40" s="2">
        <v>37.240626143894019</v>
      </c>
      <c r="C40" s="2">
        <v>-11.240626143894019</v>
      </c>
      <c r="D40" s="2">
        <v>-0.6083334699680415</v>
      </c>
      <c r="R40">
        <v>0.28999999999999998</v>
      </c>
      <c r="S40">
        <f t="shared" si="0"/>
        <v>25.223203741070392</v>
      </c>
    </row>
    <row r="41" spans="1:19" x14ac:dyDescent="0.25">
      <c r="A41" s="2">
        <v>16</v>
      </c>
      <c r="B41" s="2">
        <v>34.282259678175933</v>
      </c>
      <c r="C41" s="2">
        <v>-3.282259678175933</v>
      </c>
      <c r="D41" s="2">
        <v>-0.17763320243913436</v>
      </c>
      <c r="R41">
        <v>0.29499999999999998</v>
      </c>
      <c r="S41">
        <f t="shared" si="0"/>
        <v>21.890583909912721</v>
      </c>
    </row>
    <row r="42" spans="1:19" x14ac:dyDescent="0.25">
      <c r="A42" s="2">
        <v>17</v>
      </c>
      <c r="B42" s="2">
        <v>49.787161658066225</v>
      </c>
      <c r="C42" s="2">
        <v>-14.787161658066225</v>
      </c>
      <c r="D42" s="2">
        <v>-0.80026906395390018</v>
      </c>
      <c r="R42">
        <v>0.3</v>
      </c>
      <c r="S42">
        <f t="shared" si="0"/>
        <v>18.925297497843871</v>
      </c>
    </row>
    <row r="43" spans="1:19" x14ac:dyDescent="0.25">
      <c r="A43" s="2">
        <v>18</v>
      </c>
      <c r="B43" s="2">
        <v>47.825715941026488</v>
      </c>
      <c r="C43" s="2">
        <v>-9.8257159410264876</v>
      </c>
      <c r="D43" s="2">
        <v>-0.53175968996814815</v>
      </c>
    </row>
    <row r="44" spans="1:19" x14ac:dyDescent="0.25">
      <c r="A44" s="2">
        <v>19</v>
      </c>
      <c r="B44" s="2">
        <v>51.458065764089099</v>
      </c>
      <c r="C44" s="2">
        <v>-9.458065764089099</v>
      </c>
      <c r="D44" s="2">
        <v>-0.51186276385321128</v>
      </c>
    </row>
    <row r="45" spans="1:19" x14ac:dyDescent="0.25">
      <c r="A45" s="2">
        <v>20</v>
      </c>
      <c r="B45" s="2">
        <v>55.250426024506737</v>
      </c>
      <c r="C45" s="2">
        <v>-8.2504260245067371</v>
      </c>
      <c r="D45" s="2">
        <v>-0.4465062913714265</v>
      </c>
    </row>
    <row r="46" spans="1:19" x14ac:dyDescent="0.25">
      <c r="A46" s="2">
        <v>21</v>
      </c>
      <c r="B46" s="2">
        <v>28.306479665514871</v>
      </c>
      <c r="C46" s="2">
        <v>-2.3064796655148712</v>
      </c>
      <c r="D46" s="2">
        <v>-0.1248247882610674</v>
      </c>
    </row>
    <row r="47" spans="1:19" x14ac:dyDescent="0.25">
      <c r="A47" s="2">
        <v>22</v>
      </c>
      <c r="B47" s="2">
        <v>44.869203247721998</v>
      </c>
      <c r="C47" s="2">
        <v>1.1307967522780018</v>
      </c>
      <c r="D47" s="2">
        <v>6.1197793017566129E-2</v>
      </c>
    </row>
    <row r="48" spans="1:19" x14ac:dyDescent="0.25">
      <c r="A48" s="2">
        <v>23</v>
      </c>
      <c r="B48" s="2">
        <v>81.6579750687049</v>
      </c>
      <c r="C48" s="2">
        <v>2.3420249312951</v>
      </c>
      <c r="D48" s="2">
        <v>0.12674846889915789</v>
      </c>
    </row>
    <row r="49" spans="1:4" x14ac:dyDescent="0.25">
      <c r="A49" s="2">
        <v>24</v>
      </c>
      <c r="B49" s="2">
        <v>119.11205920925562</v>
      </c>
      <c r="C49" s="2">
        <v>2.8879407907443806</v>
      </c>
      <c r="D49" s="2">
        <v>0.15629298757970886</v>
      </c>
    </row>
    <row r="50" spans="1:4" x14ac:dyDescent="0.25">
      <c r="A50" s="2">
        <v>25</v>
      </c>
      <c r="B50" s="2">
        <v>159.59844954099583</v>
      </c>
      <c r="C50" s="2">
        <v>-13.59844954099583</v>
      </c>
      <c r="D50" s="2">
        <v>-0.73593693888244216</v>
      </c>
    </row>
    <row r="51" spans="1:4" x14ac:dyDescent="0.25">
      <c r="A51" s="2">
        <v>26</v>
      </c>
      <c r="B51" s="2">
        <v>170.54003192956282</v>
      </c>
      <c r="C51" s="2">
        <v>-0.54003192956281509</v>
      </c>
      <c r="D51" s="2">
        <v>-2.9226085219722232E-2</v>
      </c>
    </row>
    <row r="52" spans="1:4" x14ac:dyDescent="0.25">
      <c r="A52" s="2">
        <v>27</v>
      </c>
      <c r="B52" s="2">
        <v>227.9220607239283</v>
      </c>
      <c r="C52" s="2">
        <v>-14.922060723928297</v>
      </c>
      <c r="D52" s="2">
        <v>-0.80756969078560914</v>
      </c>
    </row>
    <row r="53" spans="1:4" x14ac:dyDescent="0.25">
      <c r="A53" s="2">
        <v>28</v>
      </c>
      <c r="B53" s="2">
        <v>250.30877018827812</v>
      </c>
      <c r="C53" s="2">
        <v>-11.308770188278118</v>
      </c>
      <c r="D53" s="2">
        <v>-0.61202136977425947</v>
      </c>
    </row>
    <row r="54" spans="1:4" x14ac:dyDescent="0.25">
      <c r="A54" s="2">
        <v>29</v>
      </c>
      <c r="B54" s="2">
        <v>275.4604335178293</v>
      </c>
      <c r="C54" s="2">
        <v>-12.460433517829301</v>
      </c>
      <c r="D54" s="2">
        <v>-0.67434844484395096</v>
      </c>
    </row>
    <row r="55" spans="1:4" x14ac:dyDescent="0.25">
      <c r="A55" s="2">
        <v>30</v>
      </c>
      <c r="B55" s="2">
        <v>317.02371464628516</v>
      </c>
      <c r="C55" s="2">
        <v>-32.023714646285157</v>
      </c>
      <c r="D55" s="2">
        <v>-1.7330971782762565</v>
      </c>
    </row>
    <row r="56" spans="1:4" x14ac:dyDescent="0.25">
      <c r="A56" s="2">
        <v>31</v>
      </c>
      <c r="B56" s="2">
        <v>303.91499188589609</v>
      </c>
      <c r="C56" s="2">
        <v>7.0850081141039141</v>
      </c>
      <c r="D56" s="2">
        <v>0.383434829664343</v>
      </c>
    </row>
    <row r="57" spans="1:4" x14ac:dyDescent="0.25">
      <c r="A57" s="2">
        <v>32</v>
      </c>
      <c r="B57" s="2">
        <v>342.83937188234586</v>
      </c>
      <c r="C57" s="2">
        <v>-2.8393718823458585</v>
      </c>
      <c r="D57" s="2">
        <v>-0.15366447808207004</v>
      </c>
    </row>
    <row r="58" spans="1:4" x14ac:dyDescent="0.25">
      <c r="A58" s="2">
        <v>33</v>
      </c>
      <c r="B58" s="2">
        <v>347.2427777118873</v>
      </c>
      <c r="C58" s="2">
        <v>8.7572222881127004</v>
      </c>
      <c r="D58" s="2">
        <v>0.4739336896017044</v>
      </c>
    </row>
    <row r="59" spans="1:4" x14ac:dyDescent="0.25">
      <c r="A59" s="2">
        <v>34</v>
      </c>
      <c r="B59" s="2">
        <v>367.08974997114888</v>
      </c>
      <c r="C59" s="2">
        <v>2.9102500288511237</v>
      </c>
      <c r="D59" s="2">
        <v>0.15750034525321271</v>
      </c>
    </row>
    <row r="60" spans="1:4" x14ac:dyDescent="0.25">
      <c r="A60" s="2">
        <v>35</v>
      </c>
      <c r="B60" s="2">
        <v>21.702307922770274</v>
      </c>
      <c r="C60" s="2">
        <v>-2.7023079227702738</v>
      </c>
      <c r="D60" s="2">
        <v>-0.14624668897772661</v>
      </c>
    </row>
    <row r="61" spans="1:4" x14ac:dyDescent="0.25">
      <c r="A61" s="2">
        <v>36</v>
      </c>
      <c r="B61" s="2">
        <v>29.156835389058983</v>
      </c>
      <c r="C61" s="2">
        <v>6.8431646109410167</v>
      </c>
      <c r="D61" s="2">
        <v>0.37034645757679435</v>
      </c>
    </row>
    <row r="62" spans="1:4" x14ac:dyDescent="0.25">
      <c r="A62" s="2">
        <v>37</v>
      </c>
      <c r="B62" s="2">
        <v>33.675298069038035</v>
      </c>
      <c r="C62" s="2">
        <v>24.324701930961965</v>
      </c>
      <c r="D62" s="2">
        <v>1.3164329230572736</v>
      </c>
    </row>
    <row r="63" spans="1:4" x14ac:dyDescent="0.25">
      <c r="A63" s="2">
        <v>38</v>
      </c>
      <c r="B63" s="2">
        <v>78.178745910954831</v>
      </c>
      <c r="C63" s="2">
        <v>11.821254089045169</v>
      </c>
      <c r="D63" s="2">
        <v>0.6397565782640221</v>
      </c>
    </row>
    <row r="64" spans="1:4" x14ac:dyDescent="0.25">
      <c r="A64" s="2">
        <v>39</v>
      </c>
      <c r="B64" s="2">
        <v>95.139236282830268</v>
      </c>
      <c r="C64" s="2">
        <v>12.860763717169732</v>
      </c>
      <c r="D64" s="2">
        <v>0.69601398697480921</v>
      </c>
    </row>
    <row r="65" spans="1:4" x14ac:dyDescent="0.25">
      <c r="A65" s="2">
        <v>40</v>
      </c>
      <c r="B65" s="2">
        <v>108.72544616841259</v>
      </c>
      <c r="C65" s="2">
        <v>22.274553831587411</v>
      </c>
      <c r="D65" s="2">
        <v>1.2054805889723632</v>
      </c>
    </row>
    <row r="66" spans="1:4" x14ac:dyDescent="0.25">
      <c r="A66" s="2">
        <v>41</v>
      </c>
      <c r="B66" s="2">
        <v>122.74902234624489</v>
      </c>
      <c r="C66" s="2">
        <v>18.250977653755115</v>
      </c>
      <c r="D66" s="2">
        <v>0.98772794542669518</v>
      </c>
    </row>
    <row r="67" spans="1:4" x14ac:dyDescent="0.25">
      <c r="A67" s="2">
        <v>42</v>
      </c>
      <c r="B67" s="2">
        <v>144.60198928908329</v>
      </c>
      <c r="C67" s="2">
        <v>13.398010710916708</v>
      </c>
      <c r="D67" s="2">
        <v>0.72508935375173289</v>
      </c>
    </row>
    <row r="68" spans="1:4" x14ac:dyDescent="0.25">
      <c r="A68" s="2">
        <v>43</v>
      </c>
      <c r="B68" s="2">
        <v>170.75839302826978</v>
      </c>
      <c r="C68" s="2">
        <v>12.241606971730221</v>
      </c>
      <c r="D68" s="2">
        <v>0.66250573159955695</v>
      </c>
    </row>
    <row r="69" spans="1:4" x14ac:dyDescent="0.25">
      <c r="A69" s="2">
        <v>44</v>
      </c>
      <c r="B69" s="2">
        <v>207.58867059651985</v>
      </c>
      <c r="C69" s="2">
        <v>7.4113294034801527</v>
      </c>
      <c r="D69" s="2">
        <v>0.40109507027278329</v>
      </c>
    </row>
    <row r="70" spans="1:4" x14ac:dyDescent="0.25">
      <c r="A70" s="2">
        <v>45</v>
      </c>
      <c r="B70" s="2">
        <v>225.13703334872645</v>
      </c>
      <c r="C70" s="2">
        <v>3.8629666512735525</v>
      </c>
      <c r="D70" s="2">
        <v>0.20906058766277763</v>
      </c>
    </row>
    <row r="71" spans="1:4" x14ac:dyDescent="0.25">
      <c r="A71" s="2">
        <v>46</v>
      </c>
      <c r="B71" s="2">
        <v>234.83341382611181</v>
      </c>
      <c r="C71" s="2">
        <v>14.166586173888192</v>
      </c>
      <c r="D71" s="2">
        <v>0.76668402760143772</v>
      </c>
    </row>
    <row r="72" spans="1:4" x14ac:dyDescent="0.25">
      <c r="A72" s="2">
        <v>47</v>
      </c>
      <c r="B72" s="2">
        <v>248.97746330549759</v>
      </c>
      <c r="C72" s="2">
        <v>12.022536694502406</v>
      </c>
      <c r="D72" s="2">
        <v>0.6506498278263273</v>
      </c>
    </row>
    <row r="73" spans="1:4" x14ac:dyDescent="0.25">
      <c r="A73" s="2">
        <v>48</v>
      </c>
      <c r="B73" s="2">
        <v>278.55093536434549</v>
      </c>
      <c r="C73" s="2">
        <v>5.4490646356545085</v>
      </c>
      <c r="D73" s="2">
        <v>0.29489891002989155</v>
      </c>
    </row>
    <row r="74" spans="1:4" x14ac:dyDescent="0.25">
      <c r="A74" s="2">
        <v>49</v>
      </c>
      <c r="B74" s="2">
        <v>285.07034471744316</v>
      </c>
      <c r="C74" s="2">
        <v>7.9296552825568369</v>
      </c>
      <c r="D74" s="2">
        <v>0.42914644183843542</v>
      </c>
    </row>
    <row r="75" spans="1:4" x14ac:dyDescent="0.25">
      <c r="A75" s="2">
        <v>50</v>
      </c>
      <c r="B75" s="2">
        <v>297.17591714818326</v>
      </c>
      <c r="C75" s="2">
        <v>13.82408285181674</v>
      </c>
      <c r="D75" s="2">
        <v>0.74814802865226104</v>
      </c>
    </row>
    <row r="76" spans="1:4" x14ac:dyDescent="0.25">
      <c r="A76" s="2">
        <v>51</v>
      </c>
      <c r="B76" s="2">
        <v>310.7317943750881</v>
      </c>
      <c r="C76" s="2">
        <v>13.2682056249119</v>
      </c>
      <c r="D76" s="2">
        <v>0.71806440893300505</v>
      </c>
    </row>
    <row r="77" spans="1:4" x14ac:dyDescent="0.25">
      <c r="A77" s="2">
        <v>52</v>
      </c>
      <c r="B77" s="2">
        <v>317.02371464628516</v>
      </c>
      <c r="C77" s="2">
        <v>29.976285353714843</v>
      </c>
      <c r="D77" s="2">
        <v>1.6222919837862604</v>
      </c>
    </row>
    <row r="78" spans="1:4" x14ac:dyDescent="0.25">
      <c r="A78" s="2">
        <v>53</v>
      </c>
      <c r="B78" s="2">
        <v>323.98921370352446</v>
      </c>
      <c r="C78" s="2">
        <v>31.010786296475544</v>
      </c>
      <c r="D78" s="2">
        <v>1.6782783265521106</v>
      </c>
    </row>
    <row r="79" spans="1:4" x14ac:dyDescent="0.25">
      <c r="A79" s="2">
        <v>54</v>
      </c>
      <c r="B79" s="2">
        <v>342.52594489477872</v>
      </c>
      <c r="C79" s="2">
        <v>18.474055105221282</v>
      </c>
      <c r="D79" s="2">
        <v>0.99980071418395489</v>
      </c>
    </row>
    <row r="80" spans="1:4" x14ac:dyDescent="0.25">
      <c r="A80" s="2">
        <v>55</v>
      </c>
      <c r="B80" s="2">
        <v>350.40569959424744</v>
      </c>
      <c r="C80" s="2">
        <v>20.594300405752563</v>
      </c>
      <c r="D80" s="2">
        <v>1.1145466513180944</v>
      </c>
    </row>
    <row r="81" spans="1:4" x14ac:dyDescent="0.25">
      <c r="A81" s="2">
        <v>56</v>
      </c>
      <c r="B81" s="2">
        <v>358.37728764848839</v>
      </c>
      <c r="C81" s="2">
        <v>19.622712351511609</v>
      </c>
      <c r="D81" s="2">
        <v>1.061965102492457</v>
      </c>
    </row>
    <row r="82" spans="1:4" ht="15.75" thickBot="1" x14ac:dyDescent="0.3">
      <c r="A82" s="3">
        <v>57</v>
      </c>
      <c r="B82" s="3">
        <v>365.46824968728816</v>
      </c>
      <c r="C82" s="3">
        <v>14.531750312711836</v>
      </c>
      <c r="D82" s="3">
        <v>0.78644641137212723</v>
      </c>
    </row>
  </sheetData>
  <phoneticPr fontId="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L4" sqref="L4"/>
    </sheetView>
  </sheetViews>
  <sheetFormatPr defaultColWidth="8.85546875" defaultRowHeight="15" x14ac:dyDescent="0.25"/>
  <cols>
    <col min="1" max="1" width="13.28515625" style="1" customWidth="1"/>
    <col min="2" max="2" width="13.7109375" style="1" customWidth="1"/>
    <col min="3" max="3" width="13.85546875" style="1" customWidth="1"/>
    <col min="4" max="4" width="14.42578125" style="1" customWidth="1"/>
    <col min="5" max="5" width="13.7109375" style="1" customWidth="1"/>
    <col min="6" max="6" width="13.85546875" style="1" customWidth="1"/>
    <col min="7" max="8" width="13.7109375" style="1" customWidth="1"/>
    <col min="9" max="11" width="8.85546875" style="1"/>
    <col min="12" max="12" width="12.85546875" style="1" bestFit="1" customWidth="1"/>
    <col min="13" max="16384" width="8.85546875" style="1"/>
  </cols>
  <sheetData>
    <row r="1" spans="1:12" x14ac:dyDescent="0.25">
      <c r="A1" s="1" t="s">
        <v>0</v>
      </c>
      <c r="J1" s="7" t="s">
        <v>40</v>
      </c>
      <c r="K1" s="7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J2" s="1" t="s">
        <v>41</v>
      </c>
      <c r="K2" s="1" t="s">
        <v>18</v>
      </c>
      <c r="L2" s="8" t="s">
        <v>42</v>
      </c>
    </row>
    <row r="3" spans="1:12" x14ac:dyDescent="0.25">
      <c r="A3" s="1">
        <v>0</v>
      </c>
      <c r="D3" s="1">
        <v>0</v>
      </c>
      <c r="E3" s="1">
        <v>127</v>
      </c>
      <c r="F3" s="1">
        <v>0.1883</v>
      </c>
      <c r="G3" s="1">
        <f>F3^2</f>
        <v>3.5456889999999998E-2</v>
      </c>
      <c r="J3" s="6">
        <f>7300*F3^2-4900*F3+840</f>
        <v>176.16529700000001</v>
      </c>
      <c r="K3" s="6">
        <f>E3-J3</f>
        <v>-49.16529700000001</v>
      </c>
      <c r="L3" s="9">
        <f>SQRT(SUMSQ(K3:K59)/COUNT(K3:K59))</f>
        <v>18.766713438333852</v>
      </c>
    </row>
    <row r="4" spans="1:12" x14ac:dyDescent="0.25">
      <c r="A4" s="1">
        <v>10</v>
      </c>
      <c r="E4" s="1">
        <v>288</v>
      </c>
      <c r="F4" s="1">
        <v>0.13639999999999999</v>
      </c>
      <c r="G4" s="1">
        <f t="shared" ref="G4" si="0">F4^2</f>
        <v>1.8604959999999997E-2</v>
      </c>
      <c r="H4" s="1">
        <v>0.1</v>
      </c>
      <c r="I4" s="1">
        <v>0.28870000000000001</v>
      </c>
      <c r="J4" s="6">
        <f t="shared" ref="J4:J16" si="1">7300*F4^2-4900*F4+840</f>
        <v>307.45620799999995</v>
      </c>
      <c r="K4" s="6">
        <f t="shared" ref="K4:K16" si="2">E4-J4</f>
        <v>-19.456207999999947</v>
      </c>
    </row>
    <row r="5" spans="1:12" x14ac:dyDescent="0.25">
      <c r="A5" s="1">
        <v>12</v>
      </c>
      <c r="E5" s="1">
        <v>173</v>
      </c>
      <c r="F5" s="1">
        <v>0.216</v>
      </c>
      <c r="G5" s="1">
        <f t="shared" ref="G5:G44" si="3">F5^2</f>
        <v>4.6655999999999996E-2</v>
      </c>
      <c r="H5" s="1">
        <v>0.2</v>
      </c>
      <c r="I5" s="1">
        <v>0.28699999999999998</v>
      </c>
      <c r="J5" s="6">
        <f t="shared" si="1"/>
        <v>122.1887999999999</v>
      </c>
      <c r="K5" s="6">
        <f t="shared" si="2"/>
        <v>50.811200000000099</v>
      </c>
    </row>
    <row r="6" spans="1:12" x14ac:dyDescent="0.25">
      <c r="A6" s="1">
        <v>14</v>
      </c>
      <c r="E6" s="1">
        <v>279</v>
      </c>
      <c r="F6" s="1">
        <v>0.13389999999999999</v>
      </c>
      <c r="G6" s="1">
        <f t="shared" si="3"/>
        <v>1.7929209999999998E-2</v>
      </c>
      <c r="H6" s="1">
        <v>0.2</v>
      </c>
      <c r="I6" s="1">
        <v>0.29480000000000001</v>
      </c>
      <c r="J6" s="6">
        <f t="shared" si="1"/>
        <v>314.773233</v>
      </c>
      <c r="K6" s="6">
        <f t="shared" si="2"/>
        <v>-35.773233000000005</v>
      </c>
    </row>
    <row r="7" spans="1:12" x14ac:dyDescent="0.25">
      <c r="A7" s="1">
        <v>16</v>
      </c>
      <c r="E7" s="1">
        <v>331</v>
      </c>
      <c r="F7" s="1">
        <v>0.11890000000000001</v>
      </c>
      <c r="G7" s="1">
        <f t="shared" si="3"/>
        <v>1.4137210000000001E-2</v>
      </c>
      <c r="H7" s="1">
        <v>0.6</v>
      </c>
      <c r="I7" s="1">
        <v>0.2913</v>
      </c>
      <c r="J7" s="6">
        <f t="shared" si="1"/>
        <v>360.591633</v>
      </c>
      <c r="K7" s="6">
        <f t="shared" si="2"/>
        <v>-29.591633000000002</v>
      </c>
    </row>
    <row r="8" spans="1:12" x14ac:dyDescent="0.25">
      <c r="A8" s="1">
        <v>18</v>
      </c>
      <c r="E8" s="1">
        <v>93</v>
      </c>
      <c r="F8" s="1">
        <v>0.2195</v>
      </c>
      <c r="G8" s="1">
        <f t="shared" si="3"/>
        <v>4.8180250000000001E-2</v>
      </c>
      <c r="H8" s="1">
        <v>0.6</v>
      </c>
      <c r="I8" s="1">
        <v>0.28399999999999997</v>
      </c>
      <c r="J8" s="6">
        <f t="shared" si="1"/>
        <v>116.16582500000004</v>
      </c>
      <c r="K8" s="6">
        <f t="shared" si="2"/>
        <v>-23.165825000000041</v>
      </c>
    </row>
    <row r="9" spans="1:12" x14ac:dyDescent="0.25">
      <c r="A9" s="1">
        <v>20</v>
      </c>
      <c r="D9" s="1">
        <v>0.08</v>
      </c>
      <c r="E9" s="1">
        <v>134</v>
      </c>
      <c r="F9" s="1">
        <v>0.20180000000000001</v>
      </c>
      <c r="G9" s="1">
        <f t="shared" si="3"/>
        <v>4.0723240000000001E-2</v>
      </c>
      <c r="J9" s="6">
        <f t="shared" si="1"/>
        <v>148.45965200000001</v>
      </c>
      <c r="K9" s="6">
        <f t="shared" si="2"/>
        <v>-14.459652000000006</v>
      </c>
    </row>
    <row r="10" spans="1:12" x14ac:dyDescent="0.25">
      <c r="A10" s="1">
        <v>22</v>
      </c>
      <c r="E10" s="1">
        <v>169</v>
      </c>
      <c r="F10" s="1">
        <v>0.1794</v>
      </c>
      <c r="G10" s="1">
        <f t="shared" si="3"/>
        <v>3.2184360000000002E-2</v>
      </c>
      <c r="J10" s="6">
        <f t="shared" si="1"/>
        <v>195.88582799999995</v>
      </c>
      <c r="K10" s="6">
        <f t="shared" si="2"/>
        <v>-26.885827999999947</v>
      </c>
    </row>
    <row r="11" spans="1:12" x14ac:dyDescent="0.25">
      <c r="A11" s="1">
        <v>24</v>
      </c>
      <c r="E11" s="1">
        <v>223</v>
      </c>
      <c r="F11" s="1">
        <v>0.1588</v>
      </c>
      <c r="G11" s="1">
        <f t="shared" si="3"/>
        <v>2.5217440000000001E-2</v>
      </c>
      <c r="J11" s="6">
        <f t="shared" si="1"/>
        <v>245.96731199999999</v>
      </c>
      <c r="K11" s="6">
        <f t="shared" si="2"/>
        <v>-22.967311999999993</v>
      </c>
    </row>
    <row r="12" spans="1:12" x14ac:dyDescent="0.25">
      <c r="A12" s="1">
        <v>26</v>
      </c>
      <c r="E12" s="1">
        <v>259</v>
      </c>
      <c r="F12" s="1">
        <v>0.14180000000000001</v>
      </c>
      <c r="G12" s="1">
        <f t="shared" si="3"/>
        <v>2.0107240000000002E-2</v>
      </c>
      <c r="J12" s="6">
        <f t="shared" si="1"/>
        <v>291.962852</v>
      </c>
      <c r="K12" s="6">
        <f t="shared" si="2"/>
        <v>-32.962851999999998</v>
      </c>
    </row>
    <row r="13" spans="1:12" x14ac:dyDescent="0.25">
      <c r="A13" s="1">
        <v>28</v>
      </c>
      <c r="E13" s="1">
        <v>322</v>
      </c>
      <c r="F13" s="1">
        <v>0.12640000000000001</v>
      </c>
      <c r="G13" s="1">
        <f t="shared" si="3"/>
        <v>1.5976960000000002E-2</v>
      </c>
      <c r="H13" s="1">
        <v>402</v>
      </c>
      <c r="I13" s="1">
        <v>8.2299999999999998E-2</v>
      </c>
      <c r="J13" s="6">
        <f t="shared" si="1"/>
        <v>337.27180799999996</v>
      </c>
      <c r="K13" s="6">
        <f t="shared" si="2"/>
        <v>-15.271807999999965</v>
      </c>
    </row>
    <row r="14" spans="1:12" x14ac:dyDescent="0.25">
      <c r="A14" s="1">
        <v>30</v>
      </c>
      <c r="E14" s="1">
        <v>349</v>
      </c>
      <c r="F14" s="1">
        <v>0.122</v>
      </c>
      <c r="G14" s="1">
        <f t="shared" si="3"/>
        <v>1.4884E-2</v>
      </c>
      <c r="H14" s="1">
        <v>401</v>
      </c>
      <c r="I14" s="1">
        <v>6.8599999999999994E-2</v>
      </c>
      <c r="J14" s="6">
        <f t="shared" si="1"/>
        <v>350.85320000000002</v>
      </c>
      <c r="K14" s="6">
        <f t="shared" si="2"/>
        <v>-1.8532000000000153</v>
      </c>
    </row>
    <row r="15" spans="1:12" x14ac:dyDescent="0.25">
      <c r="A15" s="1">
        <v>32</v>
      </c>
      <c r="E15" s="1">
        <v>380</v>
      </c>
      <c r="F15" s="1">
        <v>0.1115</v>
      </c>
      <c r="G15" s="1">
        <f t="shared" si="3"/>
        <v>1.2432250000000001E-2</v>
      </c>
      <c r="H15" s="1">
        <v>399</v>
      </c>
      <c r="I15" s="1">
        <v>6.6699999999999995E-2</v>
      </c>
      <c r="J15" s="6">
        <f t="shared" si="1"/>
        <v>384.40542499999998</v>
      </c>
      <c r="K15" s="6">
        <f t="shared" si="2"/>
        <v>-4.4054249999999797</v>
      </c>
    </row>
    <row r="16" spans="1:12" x14ac:dyDescent="0.25">
      <c r="A16" s="1">
        <v>34</v>
      </c>
      <c r="E16" s="1">
        <v>20</v>
      </c>
      <c r="F16" s="1">
        <v>0.2843</v>
      </c>
      <c r="G16" s="1">
        <f t="shared" si="3"/>
        <v>8.0826490000000001E-2</v>
      </c>
      <c r="H16" s="1">
        <v>399</v>
      </c>
      <c r="I16" s="1">
        <v>7.1300000000000002E-2</v>
      </c>
      <c r="J16" s="6">
        <f t="shared" si="1"/>
        <v>36.963377000000037</v>
      </c>
      <c r="K16" s="6">
        <f t="shared" si="2"/>
        <v>-16.963377000000037</v>
      </c>
    </row>
    <row r="17" spans="1:11" x14ac:dyDescent="0.25">
      <c r="A17" s="1">
        <v>36</v>
      </c>
      <c r="D17" s="1">
        <v>0.05</v>
      </c>
      <c r="E17" s="1">
        <v>26</v>
      </c>
      <c r="F17" s="1">
        <v>0.2752</v>
      </c>
      <c r="G17" s="1">
        <f t="shared" si="3"/>
        <v>7.5735040000000003E-2</v>
      </c>
      <c r="J17" s="6">
        <f t="shared" ref="J17:J80" si="4">7300*F17^2-4900*F17+840</f>
        <v>44.385792000000038</v>
      </c>
      <c r="K17" s="6">
        <f t="shared" ref="K17:K80" si="5">E17-J17</f>
        <v>-18.385792000000038</v>
      </c>
    </row>
    <row r="18" spans="1:11" x14ac:dyDescent="0.25">
      <c r="A18" s="1">
        <v>38</v>
      </c>
      <c r="E18" s="1">
        <v>31</v>
      </c>
      <c r="F18" s="1">
        <v>0.27850000000000003</v>
      </c>
      <c r="G18" s="1">
        <f t="shared" si="3"/>
        <v>7.7562250000000013E-2</v>
      </c>
      <c r="J18" s="6">
        <f t="shared" si="4"/>
        <v>41.554425000000037</v>
      </c>
      <c r="K18" s="6">
        <f t="shared" si="5"/>
        <v>-10.554425000000037</v>
      </c>
    </row>
    <row r="19" spans="1:11" x14ac:dyDescent="0.25">
      <c r="A19" s="1">
        <v>40</v>
      </c>
      <c r="E19" s="1">
        <v>35</v>
      </c>
      <c r="F19" s="1">
        <v>0.26279999999999998</v>
      </c>
      <c r="G19" s="1">
        <f t="shared" si="3"/>
        <v>6.9063839999999987E-2</v>
      </c>
      <c r="J19" s="6">
        <f t="shared" si="4"/>
        <v>56.446032000000059</v>
      </c>
      <c r="K19" s="6">
        <f t="shared" si="5"/>
        <v>-21.446032000000059</v>
      </c>
    </row>
    <row r="20" spans="1:11" x14ac:dyDescent="0.25">
      <c r="A20" s="1">
        <v>42</v>
      </c>
      <c r="E20" s="1">
        <v>38</v>
      </c>
      <c r="F20" s="1">
        <v>0.2646</v>
      </c>
      <c r="G20" s="1">
        <f t="shared" si="3"/>
        <v>7.0013160000000005E-2</v>
      </c>
      <c r="J20" s="6">
        <f t="shared" si="4"/>
        <v>54.556068000000096</v>
      </c>
      <c r="K20" s="6">
        <f t="shared" si="5"/>
        <v>-16.556068000000096</v>
      </c>
    </row>
    <row r="21" spans="1:11" x14ac:dyDescent="0.25">
      <c r="A21" s="1">
        <v>44</v>
      </c>
      <c r="E21" s="1">
        <v>42</v>
      </c>
      <c r="F21" s="1">
        <v>0.26129999999999998</v>
      </c>
      <c r="G21" s="1">
        <f t="shared" si="3"/>
        <v>6.8277689999999988E-2</v>
      </c>
      <c r="H21" s="1">
        <v>387</v>
      </c>
      <c r="I21" s="1">
        <v>9.9400000000000002E-2</v>
      </c>
      <c r="J21" s="6">
        <f t="shared" si="4"/>
        <v>58.057137000000012</v>
      </c>
      <c r="K21" s="6">
        <f t="shared" si="5"/>
        <v>-16.057137000000012</v>
      </c>
    </row>
    <row r="22" spans="1:11" x14ac:dyDescent="0.25">
      <c r="A22" s="1">
        <v>46</v>
      </c>
      <c r="E22" s="1">
        <v>47</v>
      </c>
      <c r="F22" s="1">
        <v>0.25800000000000001</v>
      </c>
      <c r="G22" s="1">
        <f t="shared" si="3"/>
        <v>6.6563999999999998E-2</v>
      </c>
      <c r="H22" s="1">
        <v>399</v>
      </c>
      <c r="I22" s="1">
        <v>8.3099999999999993E-2</v>
      </c>
      <c r="J22" s="6">
        <f t="shared" si="4"/>
        <v>61.717199999999934</v>
      </c>
      <c r="K22" s="6">
        <f t="shared" si="5"/>
        <v>-14.717199999999934</v>
      </c>
    </row>
    <row r="23" spans="1:11" x14ac:dyDescent="0.25">
      <c r="A23" s="1">
        <v>48</v>
      </c>
      <c r="E23" s="1">
        <v>26</v>
      </c>
      <c r="F23" s="1">
        <v>0.2858</v>
      </c>
      <c r="G23" s="1">
        <f t="shared" si="3"/>
        <v>8.168164E-2</v>
      </c>
      <c r="H23" s="1">
        <v>400</v>
      </c>
      <c r="I23" s="1">
        <v>8.09E-2</v>
      </c>
      <c r="J23" s="6">
        <f t="shared" si="4"/>
        <v>35.855971999999952</v>
      </c>
      <c r="K23" s="6">
        <f t="shared" si="5"/>
        <v>-9.8559719999999515</v>
      </c>
    </row>
    <row r="24" spans="1:11" x14ac:dyDescent="0.25">
      <c r="A24" s="1">
        <v>50</v>
      </c>
      <c r="D24" s="1">
        <v>0.03</v>
      </c>
      <c r="E24" s="1">
        <v>46</v>
      </c>
      <c r="F24" s="1">
        <v>0.26740000000000003</v>
      </c>
      <c r="G24" s="1">
        <f t="shared" si="3"/>
        <v>7.1502760000000012E-2</v>
      </c>
      <c r="J24" s="6">
        <f t="shared" si="4"/>
        <v>51.71014799999989</v>
      </c>
      <c r="K24" s="6">
        <f t="shared" si="5"/>
        <v>-5.7101479999998901</v>
      </c>
    </row>
    <row r="25" spans="1:11" x14ac:dyDescent="0.25">
      <c r="A25" s="1">
        <v>52</v>
      </c>
      <c r="E25" s="1">
        <v>84</v>
      </c>
      <c r="F25" s="1">
        <v>0.23799999999999999</v>
      </c>
      <c r="G25" s="1">
        <f t="shared" si="3"/>
        <v>5.6643999999999993E-2</v>
      </c>
      <c r="J25" s="6">
        <f t="shared" si="4"/>
        <v>87.301199999999881</v>
      </c>
      <c r="K25" s="6">
        <f t="shared" si="5"/>
        <v>-3.3011999999998807</v>
      </c>
    </row>
    <row r="26" spans="1:11" x14ac:dyDescent="0.25">
      <c r="A26" s="1">
        <v>54</v>
      </c>
      <c r="E26" s="1">
        <v>122</v>
      </c>
      <c r="F26" s="1">
        <v>0.21510000000000001</v>
      </c>
      <c r="G26" s="1">
        <f t="shared" si="3"/>
        <v>4.6268010000000005E-2</v>
      </c>
      <c r="J26" s="6">
        <f t="shared" si="4"/>
        <v>123.76647300000002</v>
      </c>
      <c r="K26" s="6">
        <f t="shared" si="5"/>
        <v>-1.7664730000000191</v>
      </c>
    </row>
    <row r="27" spans="1:11" x14ac:dyDescent="0.25">
      <c r="A27" s="1">
        <v>56</v>
      </c>
      <c r="E27" s="1">
        <v>146</v>
      </c>
      <c r="F27" s="1">
        <v>0.19439999999999999</v>
      </c>
      <c r="G27" s="1">
        <f t="shared" si="3"/>
        <v>3.7791359999999996E-2</v>
      </c>
      <c r="J27" s="6">
        <f t="shared" si="4"/>
        <v>163.31692799999996</v>
      </c>
      <c r="K27" s="6">
        <f t="shared" si="5"/>
        <v>-17.316927999999962</v>
      </c>
    </row>
    <row r="28" spans="1:11" x14ac:dyDescent="0.25">
      <c r="A28" s="1">
        <v>58</v>
      </c>
      <c r="E28" s="1">
        <v>170</v>
      </c>
      <c r="F28" s="1">
        <v>0.1893</v>
      </c>
      <c r="G28" s="1">
        <f t="shared" si="3"/>
        <v>3.5834489999999997E-2</v>
      </c>
      <c r="J28" s="6">
        <f t="shared" si="4"/>
        <v>174.02177700000004</v>
      </c>
      <c r="K28" s="6">
        <f t="shared" si="5"/>
        <v>-4.0217770000000428</v>
      </c>
    </row>
    <row r="29" spans="1:11" x14ac:dyDescent="0.25">
      <c r="A29" s="1">
        <v>60</v>
      </c>
      <c r="E29" s="1">
        <v>213</v>
      </c>
      <c r="F29" s="1">
        <v>0.16500000000000001</v>
      </c>
      <c r="G29" s="1">
        <f t="shared" si="3"/>
        <v>2.7225000000000003E-2</v>
      </c>
      <c r="J29" s="6">
        <f t="shared" si="4"/>
        <v>230.24250000000006</v>
      </c>
      <c r="K29" s="6">
        <f t="shared" si="5"/>
        <v>-17.242500000000064</v>
      </c>
    </row>
    <row r="30" spans="1:11" x14ac:dyDescent="0.25">
      <c r="A30" s="1">
        <v>62</v>
      </c>
      <c r="E30" s="1">
        <v>239</v>
      </c>
      <c r="F30" s="1">
        <v>0.15640000000000001</v>
      </c>
      <c r="G30" s="1">
        <f t="shared" si="3"/>
        <v>2.4460960000000004E-2</v>
      </c>
      <c r="J30" s="6">
        <f t="shared" si="4"/>
        <v>252.20500800000002</v>
      </c>
      <c r="K30" s="6">
        <f t="shared" si="5"/>
        <v>-13.205008000000021</v>
      </c>
    </row>
    <row r="31" spans="1:11" x14ac:dyDescent="0.25">
      <c r="A31" s="1">
        <v>64</v>
      </c>
      <c r="E31" s="1">
        <v>263</v>
      </c>
      <c r="F31" s="1">
        <v>0.1472</v>
      </c>
      <c r="G31" s="1">
        <f t="shared" si="3"/>
        <v>2.1667840000000001E-2</v>
      </c>
      <c r="J31" s="6">
        <f t="shared" si="4"/>
        <v>276.89523200000008</v>
      </c>
      <c r="K31" s="6">
        <f t="shared" si="5"/>
        <v>-13.895232000000078</v>
      </c>
    </row>
    <row r="32" spans="1:11" x14ac:dyDescent="0.25">
      <c r="A32" s="1">
        <v>66</v>
      </c>
      <c r="E32" s="1">
        <v>285</v>
      </c>
      <c r="F32" s="1">
        <v>0.13289999999999999</v>
      </c>
      <c r="G32" s="1">
        <f t="shared" si="3"/>
        <v>1.7662409999999996E-2</v>
      </c>
      <c r="J32" s="6">
        <f t="shared" si="4"/>
        <v>317.72559300000012</v>
      </c>
      <c r="K32" s="6">
        <f t="shared" si="5"/>
        <v>-32.725593000000117</v>
      </c>
    </row>
    <row r="33" spans="1:11" x14ac:dyDescent="0.25">
      <c r="A33" s="1">
        <v>68</v>
      </c>
      <c r="E33" s="1">
        <v>311</v>
      </c>
      <c r="F33" s="1">
        <v>0.13730000000000001</v>
      </c>
      <c r="G33" s="1">
        <f t="shared" si="3"/>
        <v>1.8851290000000003E-2</v>
      </c>
      <c r="H33" s="1">
        <v>391</v>
      </c>
      <c r="I33" s="1">
        <v>0.1022</v>
      </c>
      <c r="J33" s="6">
        <f t="shared" si="4"/>
        <v>304.84441700000002</v>
      </c>
      <c r="K33" s="6">
        <f t="shared" si="5"/>
        <v>6.1555829999999787</v>
      </c>
    </row>
    <row r="34" spans="1:11" x14ac:dyDescent="0.25">
      <c r="A34" s="1">
        <v>70</v>
      </c>
      <c r="E34" s="1">
        <v>340</v>
      </c>
      <c r="F34" s="1">
        <v>0.1245</v>
      </c>
      <c r="G34" s="1">
        <f t="shared" si="3"/>
        <v>1.550025E-2</v>
      </c>
      <c r="H34" s="1">
        <v>395</v>
      </c>
      <c r="I34" s="1">
        <v>9.8799999999999999E-2</v>
      </c>
      <c r="J34" s="6">
        <f t="shared" si="4"/>
        <v>343.10182500000008</v>
      </c>
      <c r="K34" s="6">
        <f t="shared" si="5"/>
        <v>-3.1018250000000762</v>
      </c>
    </row>
    <row r="35" spans="1:11" x14ac:dyDescent="0.25">
      <c r="A35" s="1">
        <v>72</v>
      </c>
      <c r="E35" s="1">
        <v>356</v>
      </c>
      <c r="F35" s="1">
        <v>0.1231</v>
      </c>
      <c r="G35" s="1">
        <f t="shared" si="3"/>
        <v>1.515361E-2</v>
      </c>
      <c r="H35" s="1">
        <v>394</v>
      </c>
      <c r="I35" s="1">
        <v>9.9000000000000005E-2</v>
      </c>
      <c r="J35" s="6">
        <f t="shared" si="4"/>
        <v>347.43135299999994</v>
      </c>
      <c r="K35" s="6">
        <f t="shared" si="5"/>
        <v>8.5686470000000554</v>
      </c>
    </row>
    <row r="36" spans="1:11" x14ac:dyDescent="0.25">
      <c r="A36" s="1">
        <v>74</v>
      </c>
      <c r="D36" s="1">
        <v>0.01</v>
      </c>
      <c r="E36" s="1">
        <v>370</v>
      </c>
      <c r="F36" s="1">
        <v>0.1169</v>
      </c>
      <c r="G36" s="1">
        <f t="shared" si="3"/>
        <v>1.3665610000000002E-2</v>
      </c>
      <c r="J36" s="6">
        <f t="shared" si="4"/>
        <v>366.94895299999996</v>
      </c>
      <c r="K36" s="6">
        <f t="shared" si="5"/>
        <v>3.0510470000000396</v>
      </c>
    </row>
    <row r="37" spans="1:11" x14ac:dyDescent="0.25">
      <c r="A37" s="1">
        <v>76</v>
      </c>
      <c r="E37" s="1">
        <v>19</v>
      </c>
      <c r="F37" s="1">
        <v>0.29530000000000001</v>
      </c>
      <c r="G37" s="1">
        <f t="shared" si="3"/>
        <v>8.720209000000001E-2</v>
      </c>
      <c r="J37" s="6">
        <f t="shared" si="4"/>
        <v>29.605257000000051</v>
      </c>
      <c r="K37" s="6">
        <f t="shared" si="5"/>
        <v>-10.605257000000051</v>
      </c>
    </row>
    <row r="38" spans="1:11" x14ac:dyDescent="0.25">
      <c r="A38" s="1">
        <v>78</v>
      </c>
      <c r="E38" s="1">
        <v>36</v>
      </c>
      <c r="F38" s="1">
        <v>0.28470000000000001</v>
      </c>
      <c r="G38" s="1">
        <f t="shared" si="3"/>
        <v>8.1054090000000009E-2</v>
      </c>
      <c r="J38" s="6">
        <f t="shared" si="4"/>
        <v>36.664857000000097</v>
      </c>
      <c r="K38" s="6">
        <f t="shared" si="5"/>
        <v>-0.66485700000009729</v>
      </c>
    </row>
    <row r="39" spans="1:11" x14ac:dyDescent="0.25">
      <c r="A39" s="1">
        <v>80</v>
      </c>
      <c r="E39" s="1">
        <v>58</v>
      </c>
      <c r="F39" s="1">
        <v>0.2792</v>
      </c>
      <c r="G39" s="1">
        <f t="shared" si="3"/>
        <v>7.7952640000000004E-2</v>
      </c>
      <c r="J39" s="6">
        <f t="shared" si="4"/>
        <v>40.974272000000155</v>
      </c>
      <c r="K39" s="6">
        <f t="shared" si="5"/>
        <v>17.025727999999845</v>
      </c>
    </row>
    <row r="40" spans="1:11" x14ac:dyDescent="0.25">
      <c r="A40" s="1">
        <v>82</v>
      </c>
      <c r="E40" s="1">
        <v>90</v>
      </c>
      <c r="F40" s="1">
        <v>0.2404</v>
      </c>
      <c r="G40" s="1">
        <f t="shared" si="3"/>
        <v>5.7792160000000002E-2</v>
      </c>
      <c r="J40" s="6">
        <f t="shared" si="4"/>
        <v>83.922767999999905</v>
      </c>
      <c r="K40" s="6">
        <f t="shared" si="5"/>
        <v>6.0772320000000946</v>
      </c>
    </row>
    <row r="41" spans="1:11" x14ac:dyDescent="0.25">
      <c r="A41" s="1">
        <v>84</v>
      </c>
      <c r="E41" s="1">
        <v>108</v>
      </c>
      <c r="F41" s="1">
        <v>0.22919999999999999</v>
      </c>
      <c r="G41" s="1">
        <f t="shared" si="3"/>
        <v>5.2532639999999992E-2</v>
      </c>
      <c r="J41" s="6">
        <f t="shared" si="4"/>
        <v>100.40827200000001</v>
      </c>
      <c r="K41" s="6">
        <f t="shared" si="5"/>
        <v>7.5917279999999892</v>
      </c>
    </row>
    <row r="42" spans="1:11" x14ac:dyDescent="0.25">
      <c r="A42" s="1">
        <v>86</v>
      </c>
      <c r="E42" s="1">
        <v>131</v>
      </c>
      <c r="F42" s="1">
        <v>0.221</v>
      </c>
      <c r="G42" s="1">
        <f t="shared" si="3"/>
        <v>4.8841000000000002E-2</v>
      </c>
      <c r="J42" s="6">
        <f t="shared" si="4"/>
        <v>113.63929999999993</v>
      </c>
      <c r="K42" s="6">
        <f t="shared" si="5"/>
        <v>17.360700000000065</v>
      </c>
    </row>
    <row r="43" spans="1:11" x14ac:dyDescent="0.25">
      <c r="A43" s="1">
        <v>88</v>
      </c>
      <c r="E43" s="1">
        <v>141</v>
      </c>
      <c r="F43" s="1">
        <v>0.21310000000000001</v>
      </c>
      <c r="G43" s="1">
        <f t="shared" si="3"/>
        <v>4.5411610000000005E-2</v>
      </c>
      <c r="J43" s="6">
        <f t="shared" si="4"/>
        <v>127.314753</v>
      </c>
      <c r="K43" s="6">
        <f t="shared" si="5"/>
        <v>13.685247000000004</v>
      </c>
    </row>
    <row r="44" spans="1:11" x14ac:dyDescent="0.25">
      <c r="A44" s="1">
        <v>90</v>
      </c>
      <c r="E44" s="1">
        <v>158</v>
      </c>
      <c r="F44" s="1">
        <v>0.20169999999999999</v>
      </c>
      <c r="G44" s="1">
        <f t="shared" si="3"/>
        <v>4.0682889999999999E-2</v>
      </c>
      <c r="J44" s="6">
        <f t="shared" si="4"/>
        <v>148.65509700000007</v>
      </c>
      <c r="K44" s="6">
        <f t="shared" si="5"/>
        <v>9.3449029999999311</v>
      </c>
    </row>
    <row r="45" spans="1:11" x14ac:dyDescent="0.25">
      <c r="A45" s="1">
        <v>92</v>
      </c>
      <c r="D45" s="1">
        <v>0.02</v>
      </c>
      <c r="E45" s="1">
        <v>183</v>
      </c>
      <c r="F45" s="1">
        <v>0.18920000000000001</v>
      </c>
      <c r="G45" s="1">
        <f t="shared" ref="G45:G59" si="6">F45^2</f>
        <v>3.5796640000000005E-2</v>
      </c>
      <c r="J45" s="6">
        <f t="shared" si="4"/>
        <v>174.23547200000007</v>
      </c>
      <c r="K45" s="6">
        <f t="shared" si="5"/>
        <v>8.7645279999999275</v>
      </c>
    </row>
    <row r="46" spans="1:11" x14ac:dyDescent="0.25">
      <c r="A46" s="1">
        <v>94</v>
      </c>
      <c r="E46" s="1">
        <v>215</v>
      </c>
      <c r="F46" s="1">
        <v>0.17319999999999999</v>
      </c>
      <c r="G46" s="1">
        <f t="shared" si="6"/>
        <v>2.9998239999999999E-2</v>
      </c>
      <c r="J46" s="6">
        <f t="shared" si="4"/>
        <v>210.30715200000009</v>
      </c>
      <c r="K46" s="6">
        <f t="shared" si="5"/>
        <v>4.6928479999999126</v>
      </c>
    </row>
    <row r="47" spans="1:11" x14ac:dyDescent="0.25">
      <c r="A47" s="1">
        <v>96</v>
      </c>
      <c r="E47" s="1">
        <v>229</v>
      </c>
      <c r="F47" s="1">
        <v>0.1661</v>
      </c>
      <c r="G47" s="1">
        <f t="shared" si="6"/>
        <v>2.7589209999999999E-2</v>
      </c>
      <c r="J47" s="6">
        <f t="shared" si="4"/>
        <v>227.51123299999995</v>
      </c>
      <c r="K47" s="6">
        <f t="shared" si="5"/>
        <v>1.4887670000000526</v>
      </c>
    </row>
    <row r="48" spans="1:11" x14ac:dyDescent="0.25">
      <c r="A48" s="1">
        <v>98</v>
      </c>
      <c r="E48" s="1">
        <v>249</v>
      </c>
      <c r="F48" s="1">
        <v>0.1623</v>
      </c>
      <c r="G48" s="1">
        <f t="shared" si="6"/>
        <v>2.634129E-2</v>
      </c>
      <c r="J48" s="6">
        <f t="shared" si="4"/>
        <v>237.02141700000004</v>
      </c>
      <c r="K48" s="6">
        <f t="shared" si="5"/>
        <v>11.978582999999958</v>
      </c>
    </row>
    <row r="49" spans="1:11" x14ac:dyDescent="0.25">
      <c r="A49" s="1">
        <v>100</v>
      </c>
      <c r="E49" s="1">
        <v>261</v>
      </c>
      <c r="F49" s="1">
        <v>0.15690000000000001</v>
      </c>
      <c r="G49" s="1">
        <f t="shared" si="6"/>
        <v>2.4617610000000005E-2</v>
      </c>
      <c r="J49" s="6">
        <f t="shared" si="4"/>
        <v>250.89855299999999</v>
      </c>
      <c r="K49" s="6">
        <f t="shared" si="5"/>
        <v>10.101447000000007</v>
      </c>
    </row>
    <row r="50" spans="1:11" x14ac:dyDescent="0.25">
      <c r="A50" s="1">
        <v>102</v>
      </c>
      <c r="E50" s="1">
        <v>284</v>
      </c>
      <c r="F50" s="1">
        <v>0.14610000000000001</v>
      </c>
      <c r="G50" s="1">
        <f t="shared" si="6"/>
        <v>2.1345210000000003E-2</v>
      </c>
      <c r="J50" s="6">
        <f t="shared" si="4"/>
        <v>279.93003300000009</v>
      </c>
      <c r="K50" s="6">
        <f t="shared" si="5"/>
        <v>4.069966999999906</v>
      </c>
    </row>
    <row r="51" spans="1:11" x14ac:dyDescent="0.25">
      <c r="A51" s="1">
        <v>104</v>
      </c>
      <c r="E51" s="1">
        <v>293</v>
      </c>
      <c r="F51" s="1">
        <v>0.14380000000000001</v>
      </c>
      <c r="G51" s="1">
        <f t="shared" si="6"/>
        <v>2.0678440000000003E-2</v>
      </c>
      <c r="J51" s="6">
        <f t="shared" si="4"/>
        <v>286.33261200000004</v>
      </c>
      <c r="K51" s="6">
        <f t="shared" si="5"/>
        <v>6.6673879999999599</v>
      </c>
    </row>
    <row r="52" spans="1:11" x14ac:dyDescent="0.25">
      <c r="A52" s="1">
        <v>106</v>
      </c>
      <c r="E52" s="1">
        <v>311</v>
      </c>
      <c r="F52" s="1">
        <v>0.1396</v>
      </c>
      <c r="G52" s="1">
        <f t="shared" si="6"/>
        <v>1.9488160000000001E-2</v>
      </c>
      <c r="J52" s="6">
        <f t="shared" si="4"/>
        <v>298.22356800000011</v>
      </c>
      <c r="K52" s="6">
        <f t="shared" si="5"/>
        <v>12.776431999999886</v>
      </c>
    </row>
    <row r="53" spans="1:11" x14ac:dyDescent="0.25">
      <c r="A53" s="1">
        <v>108</v>
      </c>
      <c r="E53" s="1">
        <v>324</v>
      </c>
      <c r="F53" s="1">
        <v>0.13500000000000001</v>
      </c>
      <c r="G53" s="1">
        <f t="shared" si="6"/>
        <v>1.8225000000000002E-2</v>
      </c>
      <c r="J53" s="6">
        <f t="shared" si="4"/>
        <v>311.54250000000002</v>
      </c>
      <c r="K53" s="6">
        <f t="shared" si="5"/>
        <v>12.457499999999982</v>
      </c>
    </row>
    <row r="54" spans="1:11" x14ac:dyDescent="0.25">
      <c r="A54" s="1">
        <v>110</v>
      </c>
      <c r="E54" s="1">
        <v>347</v>
      </c>
      <c r="F54" s="1">
        <v>0.13289999999999999</v>
      </c>
      <c r="G54" s="1">
        <f t="shared" si="6"/>
        <v>1.7662409999999996E-2</v>
      </c>
      <c r="J54" s="6">
        <f t="shared" si="4"/>
        <v>317.72559300000012</v>
      </c>
      <c r="K54" s="6">
        <f t="shared" si="5"/>
        <v>29.274406999999883</v>
      </c>
    </row>
    <row r="55" spans="1:11" x14ac:dyDescent="0.25">
      <c r="A55" s="1">
        <v>112</v>
      </c>
      <c r="E55" s="1">
        <v>355</v>
      </c>
      <c r="F55" s="1">
        <v>0.13059999999999999</v>
      </c>
      <c r="G55" s="1">
        <f t="shared" si="6"/>
        <v>1.705636E-2</v>
      </c>
      <c r="J55" s="6">
        <f t="shared" si="4"/>
        <v>324.57142800000008</v>
      </c>
      <c r="K55" s="6">
        <f t="shared" si="5"/>
        <v>30.428571999999917</v>
      </c>
    </row>
    <row r="56" spans="1:11" x14ac:dyDescent="0.25">
      <c r="A56" s="1">
        <v>114</v>
      </c>
      <c r="E56" s="1">
        <v>361</v>
      </c>
      <c r="F56" s="1">
        <v>0.1246</v>
      </c>
      <c r="G56" s="1">
        <f t="shared" si="6"/>
        <v>1.5525160000000001E-2</v>
      </c>
      <c r="J56" s="6">
        <f t="shared" si="4"/>
        <v>342.79366800000003</v>
      </c>
      <c r="K56" s="6">
        <f t="shared" si="5"/>
        <v>18.206331999999975</v>
      </c>
    </row>
    <row r="57" spans="1:11" x14ac:dyDescent="0.25">
      <c r="A57" s="1">
        <v>116</v>
      </c>
      <c r="E57" s="1">
        <v>371</v>
      </c>
      <c r="F57" s="1">
        <v>0.1221</v>
      </c>
      <c r="G57" s="1">
        <f t="shared" si="6"/>
        <v>1.490841E-2</v>
      </c>
      <c r="J57" s="6">
        <f t="shared" si="4"/>
        <v>350.54139300000003</v>
      </c>
      <c r="K57" s="6">
        <f t="shared" si="5"/>
        <v>20.458606999999972</v>
      </c>
    </row>
    <row r="58" spans="1:11" x14ac:dyDescent="0.25">
      <c r="A58" s="1">
        <v>118</v>
      </c>
      <c r="E58" s="1">
        <v>378</v>
      </c>
      <c r="F58" s="1">
        <v>0.1196</v>
      </c>
      <c r="G58" s="1">
        <f t="shared" si="6"/>
        <v>1.430416E-2</v>
      </c>
      <c r="J58" s="6">
        <f t="shared" si="4"/>
        <v>358.38036800000003</v>
      </c>
      <c r="K58" s="6">
        <f t="shared" si="5"/>
        <v>19.619631999999967</v>
      </c>
    </row>
    <row r="59" spans="1:11" x14ac:dyDescent="0.25">
      <c r="A59" s="1">
        <v>120</v>
      </c>
      <c r="E59" s="1">
        <v>380</v>
      </c>
      <c r="F59" s="1">
        <v>0.1174</v>
      </c>
      <c r="G59" s="1">
        <f t="shared" si="6"/>
        <v>1.3782760000000002E-2</v>
      </c>
      <c r="J59" s="6">
        <f t="shared" si="4"/>
        <v>365.35414800000001</v>
      </c>
      <c r="K59" s="6">
        <f t="shared" si="5"/>
        <v>14.645851999999991</v>
      </c>
    </row>
    <row r="60" spans="1:11" x14ac:dyDescent="0.25">
      <c r="A60" s="1">
        <v>122</v>
      </c>
      <c r="H60" s="1">
        <v>382</v>
      </c>
      <c r="I60" s="1">
        <v>0.11219999999999999</v>
      </c>
      <c r="J60" s="6"/>
      <c r="K60" s="6"/>
    </row>
    <row r="61" spans="1:11" x14ac:dyDescent="0.25">
      <c r="A61" s="1">
        <v>124</v>
      </c>
      <c r="H61" s="1">
        <v>385</v>
      </c>
      <c r="I61" s="1">
        <v>0.1106</v>
      </c>
      <c r="J61" s="6"/>
      <c r="K61" s="6"/>
    </row>
    <row r="62" spans="1:11" x14ac:dyDescent="0.25">
      <c r="A62" s="1">
        <v>126</v>
      </c>
      <c r="H62" s="1">
        <v>390</v>
      </c>
      <c r="I62" s="1">
        <v>0.1089</v>
      </c>
      <c r="J62" s="6"/>
      <c r="K62" s="6"/>
    </row>
    <row r="63" spans="1:11" x14ac:dyDescent="0.25">
      <c r="A63" s="1">
        <v>128</v>
      </c>
      <c r="H63" s="1">
        <v>390</v>
      </c>
      <c r="I63" s="1">
        <v>0.10580000000000001</v>
      </c>
      <c r="J63" s="6"/>
      <c r="K63" s="6"/>
    </row>
    <row r="64" spans="1:11" x14ac:dyDescent="0.25">
      <c r="A64" s="1">
        <v>130</v>
      </c>
      <c r="H64" s="1">
        <v>390</v>
      </c>
      <c r="I64" s="1">
        <v>0.10780000000000001</v>
      </c>
      <c r="J64" s="6"/>
      <c r="K64" s="6"/>
    </row>
    <row r="65" spans="1:11" x14ac:dyDescent="0.25">
      <c r="A65" s="1">
        <v>132</v>
      </c>
      <c r="H65" s="1">
        <v>391</v>
      </c>
      <c r="I65" s="1">
        <v>0.10879999999999999</v>
      </c>
      <c r="J65" s="6"/>
      <c r="K65" s="6"/>
    </row>
    <row r="66" spans="1:11" x14ac:dyDescent="0.25">
      <c r="A66" s="1">
        <v>134</v>
      </c>
      <c r="D66" s="1">
        <v>1.4999999999999999E-2</v>
      </c>
      <c r="J66" s="6"/>
      <c r="K66" s="6"/>
    </row>
    <row r="67" spans="1:11" x14ac:dyDescent="0.25">
      <c r="A67" s="1">
        <v>136</v>
      </c>
      <c r="D67" s="1" t="s">
        <v>7</v>
      </c>
      <c r="J67" s="6"/>
      <c r="K67" s="6"/>
    </row>
    <row r="68" spans="1:11" x14ac:dyDescent="0.25">
      <c r="A68" s="1">
        <v>138</v>
      </c>
      <c r="J68" s="6"/>
      <c r="K68" s="6"/>
    </row>
    <row r="69" spans="1:11" x14ac:dyDescent="0.25">
      <c r="A69" s="1">
        <v>140</v>
      </c>
      <c r="J69" s="6"/>
      <c r="K69" s="6"/>
    </row>
    <row r="70" spans="1:11" x14ac:dyDescent="0.25">
      <c r="A70" s="1">
        <f>A69+2</f>
        <v>142</v>
      </c>
      <c r="J70" s="6"/>
      <c r="K70" s="6"/>
    </row>
    <row r="71" spans="1:11" x14ac:dyDescent="0.25">
      <c r="A71" s="1">
        <f t="shared" ref="A71:A93" si="7">A70+2</f>
        <v>144</v>
      </c>
      <c r="J71" s="6"/>
      <c r="K71" s="6"/>
    </row>
    <row r="72" spans="1:11" x14ac:dyDescent="0.25">
      <c r="A72" s="1">
        <f t="shared" si="7"/>
        <v>146</v>
      </c>
      <c r="J72" s="6"/>
      <c r="K72" s="6"/>
    </row>
    <row r="73" spans="1:11" x14ac:dyDescent="0.25">
      <c r="A73" s="1">
        <f t="shared" si="7"/>
        <v>148</v>
      </c>
      <c r="J73" s="6"/>
      <c r="K73" s="6"/>
    </row>
    <row r="74" spans="1:11" x14ac:dyDescent="0.25">
      <c r="A74" s="1">
        <f t="shared" si="7"/>
        <v>150</v>
      </c>
      <c r="J74" s="6"/>
      <c r="K74" s="6"/>
    </row>
    <row r="75" spans="1:11" x14ac:dyDescent="0.25">
      <c r="A75" s="1">
        <f t="shared" si="7"/>
        <v>152</v>
      </c>
      <c r="J75" s="6"/>
      <c r="K75" s="6"/>
    </row>
    <row r="76" spans="1:11" x14ac:dyDescent="0.25">
      <c r="A76" s="1">
        <f t="shared" si="7"/>
        <v>154</v>
      </c>
      <c r="J76" s="6"/>
      <c r="K76" s="6"/>
    </row>
    <row r="77" spans="1:11" x14ac:dyDescent="0.25">
      <c r="A77" s="1">
        <f t="shared" si="7"/>
        <v>156</v>
      </c>
      <c r="J77" s="6"/>
      <c r="K77" s="6"/>
    </row>
    <row r="78" spans="1:11" x14ac:dyDescent="0.25">
      <c r="A78" s="1">
        <f t="shared" si="7"/>
        <v>158</v>
      </c>
      <c r="J78" s="6"/>
      <c r="K78" s="6"/>
    </row>
    <row r="79" spans="1:11" x14ac:dyDescent="0.25">
      <c r="A79" s="1">
        <f t="shared" si="7"/>
        <v>160</v>
      </c>
      <c r="J79" s="6"/>
      <c r="K79" s="6"/>
    </row>
    <row r="80" spans="1:11" x14ac:dyDescent="0.25">
      <c r="A80" s="1">
        <f t="shared" si="7"/>
        <v>162</v>
      </c>
      <c r="J80" s="6"/>
      <c r="K80" s="6"/>
    </row>
    <row r="81" spans="1:11" x14ac:dyDescent="0.25">
      <c r="A81" s="1">
        <f t="shared" si="7"/>
        <v>164</v>
      </c>
      <c r="J81" s="6"/>
      <c r="K81" s="6"/>
    </row>
    <row r="82" spans="1:11" x14ac:dyDescent="0.25">
      <c r="A82" s="1">
        <f t="shared" si="7"/>
        <v>166</v>
      </c>
      <c r="J82" s="6"/>
      <c r="K82" s="6"/>
    </row>
    <row r="83" spans="1:11" x14ac:dyDescent="0.25">
      <c r="A83" s="1">
        <f t="shared" si="7"/>
        <v>168</v>
      </c>
      <c r="J83" s="6"/>
      <c r="K83" s="6"/>
    </row>
    <row r="84" spans="1:11" x14ac:dyDescent="0.25">
      <c r="A84" s="1">
        <f t="shared" si="7"/>
        <v>170</v>
      </c>
      <c r="J84" s="6"/>
      <c r="K84" s="6"/>
    </row>
    <row r="85" spans="1:11" x14ac:dyDescent="0.25">
      <c r="A85" s="1">
        <f t="shared" si="7"/>
        <v>172</v>
      </c>
      <c r="J85" s="6"/>
      <c r="K85" s="6"/>
    </row>
    <row r="86" spans="1:11" x14ac:dyDescent="0.25">
      <c r="A86" s="1">
        <f t="shared" si="7"/>
        <v>174</v>
      </c>
      <c r="J86" s="6"/>
      <c r="K86" s="6"/>
    </row>
    <row r="87" spans="1:11" x14ac:dyDescent="0.25">
      <c r="A87" s="1">
        <f t="shared" si="7"/>
        <v>176</v>
      </c>
      <c r="J87" s="6"/>
      <c r="K87" s="6"/>
    </row>
    <row r="88" spans="1:11" x14ac:dyDescent="0.25">
      <c r="A88" s="1">
        <f t="shared" si="7"/>
        <v>178</v>
      </c>
      <c r="J88" s="6"/>
      <c r="K88" s="6"/>
    </row>
    <row r="89" spans="1:11" x14ac:dyDescent="0.25">
      <c r="A89" s="1">
        <f t="shared" si="7"/>
        <v>180</v>
      </c>
      <c r="J89" s="6"/>
      <c r="K89" s="6"/>
    </row>
    <row r="90" spans="1:11" x14ac:dyDescent="0.25">
      <c r="A90" s="1">
        <f t="shared" si="7"/>
        <v>182</v>
      </c>
      <c r="H90" s="1">
        <v>382</v>
      </c>
      <c r="I90" s="1">
        <v>0.114</v>
      </c>
      <c r="J90" s="6"/>
      <c r="K90" s="6"/>
    </row>
    <row r="91" spans="1:11" x14ac:dyDescent="0.25">
      <c r="A91" s="1">
        <f t="shared" si="7"/>
        <v>184</v>
      </c>
      <c r="H91" s="1">
        <v>383</v>
      </c>
      <c r="I91" s="1">
        <v>0.1164</v>
      </c>
      <c r="J91" s="6"/>
      <c r="K91" s="6"/>
    </row>
    <row r="92" spans="1:11" x14ac:dyDescent="0.25">
      <c r="A92" s="1">
        <f t="shared" si="7"/>
        <v>186</v>
      </c>
      <c r="H92" s="1">
        <v>384</v>
      </c>
      <c r="I92" s="1">
        <v>0.1162</v>
      </c>
      <c r="J92" s="6"/>
      <c r="K92" s="6"/>
    </row>
    <row r="93" spans="1:11" x14ac:dyDescent="0.25">
      <c r="A93" s="1">
        <f t="shared" si="7"/>
        <v>188</v>
      </c>
      <c r="H93" s="1">
        <v>383</v>
      </c>
      <c r="I93" s="1">
        <v>0.1154</v>
      </c>
      <c r="J93" s="6"/>
      <c r="K93" s="6"/>
    </row>
  </sheetData>
  <mergeCells count="1">
    <mergeCell ref="J1:K1"/>
  </mergeCells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Regression</vt:lpstr>
      <vt:lpstr>NO2 Data</vt:lpstr>
      <vt:lpstr>NO2 Data Plot</vt:lpstr>
    </vt:vector>
  </TitlesOfParts>
  <Company>Weber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mattcain</dc:creator>
  <cp:lastModifiedBy>John Sohl</cp:lastModifiedBy>
  <cp:lastPrinted>2016-03-15T06:26:41Z</cp:lastPrinted>
  <dcterms:created xsi:type="dcterms:W3CDTF">2016-03-04T20:08:13Z</dcterms:created>
  <dcterms:modified xsi:type="dcterms:W3CDTF">2016-03-23T13:53:47Z</dcterms:modified>
</cp:coreProperties>
</file>